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8" yWindow="660" windowWidth="12120" windowHeight="8016" tabRatio="662" activeTab="0"/>
  </bookViews>
  <sheets>
    <sheet name="УП 2021 54.02.06 ИЗО " sheetId="1" r:id="rId1"/>
  </sheets>
  <definedNames/>
  <calcPr fullCalcOnLoad="1"/>
</workbook>
</file>

<file path=xl/sharedStrings.xml><?xml version="1.0" encoding="utf-8"?>
<sst xmlns="http://schemas.openxmlformats.org/spreadsheetml/2006/main" count="272" uniqueCount="225">
  <si>
    <t>Всего</t>
  </si>
  <si>
    <t>1 курс</t>
  </si>
  <si>
    <t>2 курс</t>
  </si>
  <si>
    <t>3 курс</t>
  </si>
  <si>
    <t>Физическая культура</t>
  </si>
  <si>
    <t>Производственная практика</t>
  </si>
  <si>
    <t>Наименование циклов, разделов, дисциплин, профессиональных модулей, МДК, практик</t>
  </si>
  <si>
    <t>индекс</t>
  </si>
  <si>
    <t>Формы промежуточной аттестации</t>
  </si>
  <si>
    <t>Учебная нагрузка обучающихся</t>
  </si>
  <si>
    <t>максимальная</t>
  </si>
  <si>
    <t>обязательная аудиторная</t>
  </si>
  <si>
    <t>в т.ч.</t>
  </si>
  <si>
    <t>самостоятельная работа</t>
  </si>
  <si>
    <t>О.00</t>
  </si>
  <si>
    <t>Общеобразовательный цикл</t>
  </si>
  <si>
    <t>ОП.00</t>
  </si>
  <si>
    <t>ОП.01</t>
  </si>
  <si>
    <t>ОП.02</t>
  </si>
  <si>
    <t>ОП.03</t>
  </si>
  <si>
    <t>ОП.04</t>
  </si>
  <si>
    <t>П.00</t>
  </si>
  <si>
    <t>ПМ.01</t>
  </si>
  <si>
    <t>МДК.01.01</t>
  </si>
  <si>
    <t>Учебная практика</t>
  </si>
  <si>
    <t>ПМ.02</t>
  </si>
  <si>
    <t>МДК.02.01</t>
  </si>
  <si>
    <t>ПП.02</t>
  </si>
  <si>
    <t>ПП.01</t>
  </si>
  <si>
    <t>ГИА</t>
  </si>
  <si>
    <t>дисциплин и МДК</t>
  </si>
  <si>
    <t>экзаменов</t>
  </si>
  <si>
    <t>дифф.зачетов</t>
  </si>
  <si>
    <t>зачетов</t>
  </si>
  <si>
    <t>1. Сводные данные по бюджету времени (в неделях)</t>
  </si>
  <si>
    <t>Курсы</t>
  </si>
  <si>
    <t>Обучение по дисциплинам и междисциплинарным курсам</t>
  </si>
  <si>
    <t>II курс</t>
  </si>
  <si>
    <t>III курс</t>
  </si>
  <si>
    <t>производственной практики</t>
  </si>
  <si>
    <t>Каникулы</t>
  </si>
  <si>
    <t xml:space="preserve">УЧЕБНЫЙ ПЛАН </t>
  </si>
  <si>
    <t>на базе основного общего образования</t>
  </si>
  <si>
    <t>образования- технический</t>
  </si>
  <si>
    <t>Всего (по курсам)</t>
  </si>
  <si>
    <t>2 сем</t>
  </si>
  <si>
    <t>1 сем</t>
  </si>
  <si>
    <t>3 сем</t>
  </si>
  <si>
    <t>4 сем</t>
  </si>
  <si>
    <t>5 сем</t>
  </si>
  <si>
    <t>6 сем</t>
  </si>
  <si>
    <t>Кол-во недель</t>
  </si>
  <si>
    <t xml:space="preserve">2. План учебного процесса </t>
  </si>
  <si>
    <t>Профессиональный  цикл</t>
  </si>
  <si>
    <t>ПМ.00</t>
  </si>
  <si>
    <t>Профессиональные модули</t>
  </si>
  <si>
    <t>Способы поиска работы, трудоустройства</t>
  </si>
  <si>
    <t>Основы предпринимательства, открытие собственного дела</t>
  </si>
  <si>
    <t>Основы предпринимательства и трудоустройства на работу</t>
  </si>
  <si>
    <t xml:space="preserve">Консультации  4 часа в год на студента </t>
  </si>
  <si>
    <t>0УДБ.00</t>
  </si>
  <si>
    <t>Общеобразовательные учебные дисциплины (общие и по выбору) базовые</t>
  </si>
  <si>
    <t>Общеобразовательные учебные дисциплины (общие и по выбору) профильные</t>
  </si>
  <si>
    <t>Государственная итоговая аттестация</t>
  </si>
  <si>
    <t>ГБПОУ "ЗЛАТОУСТОВСКИЙ ПЕДАГОГИЧЕСКИЙ КОЛЛЕДЖ"</t>
  </si>
  <si>
    <t>по программе среднего профессионального образования (программе подготовки специалистов среднего звена)</t>
  </si>
  <si>
    <t>Форма обучения: очная</t>
  </si>
  <si>
    <t>Иностранный язык</t>
  </si>
  <si>
    <t>История</t>
  </si>
  <si>
    <t xml:space="preserve">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</si>
  <si>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</si>
  <si>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</si>
  <si>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</si>
  <si>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</si>
  <si>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</si>
  <si>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</si>
  <si>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</si>
  <si>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</si>
  <si>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</si>
  <si>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</si>
  <si>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Информатика и информационно-коммуникационные технологии в профессиональной деятельности</t>
  </si>
  <si>
    <t>ЕН.02</t>
  </si>
  <si>
    <t>Начертательная геометрия и перспектива</t>
  </si>
  <si>
    <t>4 курс</t>
  </si>
  <si>
    <t>7 сем</t>
  </si>
  <si>
    <t>8 сем</t>
  </si>
  <si>
    <t>Педагогика</t>
  </si>
  <si>
    <t>Общепрофессиональные дисциплины</t>
  </si>
  <si>
    <t>Правовое обеспечение профессиональной деятельности</t>
  </si>
  <si>
    <t>ОП.05</t>
  </si>
  <si>
    <t>История изобразительного искусства</t>
  </si>
  <si>
    <t xml:space="preserve">ОП.06 </t>
  </si>
  <si>
    <t>Композиция</t>
  </si>
  <si>
    <t xml:space="preserve">ОП.07 </t>
  </si>
  <si>
    <t>Безопасность жизнедеятельности</t>
  </si>
  <si>
    <t>Возрастная физиология, анатомия и гигиена</t>
  </si>
  <si>
    <t>Преподавание изобразительного искусства в общеобразовательных учреждениях</t>
  </si>
  <si>
    <t>Теоретические и методические основы преподавания изобразительного искусства в общеобразовательных учреждениях</t>
  </si>
  <si>
    <t>Теоретические и методические основы преподавания черчения в общеобразовательных учреждениях</t>
  </si>
  <si>
    <t>Преподавание черчения в общеобразовательных учреждениях</t>
  </si>
  <si>
    <t>Выполнение работ в области изобразительного, декоративно-прикладного искусства и черчения</t>
  </si>
  <si>
    <t>ПМ.03</t>
  </si>
  <si>
    <t>МДК.03.01</t>
  </si>
  <si>
    <t>Основы выполнения графических работ</t>
  </si>
  <si>
    <t>МДК.03.02</t>
  </si>
  <si>
    <t>Основы выполнения живописных работ</t>
  </si>
  <si>
    <t>МДК.03.03</t>
  </si>
  <si>
    <t>Основы выполнения объемно-пластических работ</t>
  </si>
  <si>
    <t>МДК.03.04</t>
  </si>
  <si>
    <t>Основы выполнения декоративно-прикладных работ и художественной обработки материалов</t>
  </si>
  <si>
    <t>МДК.03.05</t>
  </si>
  <si>
    <t>Черчение</t>
  </si>
  <si>
    <t>ПМ.04</t>
  </si>
  <si>
    <t>Организация внеурочной деятельности обучающихся в области изобразительного и декоративно-прикладного искусства</t>
  </si>
  <si>
    <t>МДК.04.01</t>
  </si>
  <si>
    <t>Методика организации внеурочной деятельности в области изобразительного и декоративно-прикладного искусства</t>
  </si>
  <si>
    <t>МДК.04.02</t>
  </si>
  <si>
    <t>Методика организации деятельности школьного творческого объединения по изобразительному искусству</t>
  </si>
  <si>
    <t>УП.04</t>
  </si>
  <si>
    <t>ПП.04</t>
  </si>
  <si>
    <t>УП. 03</t>
  </si>
  <si>
    <t>ПМ.05</t>
  </si>
  <si>
    <t>Методическое обеспечение реализации образовательых программ по изобразительному искусству и черчению</t>
  </si>
  <si>
    <t>МДК.05.01</t>
  </si>
  <si>
    <t>Теоретические и прикладные аспекты методической работы учителя изобразительного искусства и черчения</t>
  </si>
  <si>
    <t>УП.05</t>
  </si>
  <si>
    <t>ПМ.06</t>
  </si>
  <si>
    <t>МДК.06.01</t>
  </si>
  <si>
    <t>МДК.06.02</t>
  </si>
  <si>
    <t>УП.06</t>
  </si>
  <si>
    <t>ПДП.00</t>
  </si>
  <si>
    <t>Производственная практика (преддипломная)</t>
  </si>
  <si>
    <t>/-/дз/</t>
  </si>
  <si>
    <t>/-/э/</t>
  </si>
  <si>
    <r>
      <t xml:space="preserve">Профиль получаемого профессионального образования: </t>
    </r>
    <r>
      <rPr>
        <i/>
        <sz val="10"/>
        <rFont val="Times New Roman"/>
        <family val="1"/>
      </rPr>
      <t>гуманитарный</t>
    </r>
  </si>
  <si>
    <t>преддипломная практика</t>
  </si>
  <si>
    <t>1з/10дз/3э</t>
  </si>
  <si>
    <t>Государственная итоговая аттестация: 6 недель</t>
  </si>
  <si>
    <t xml:space="preserve">Выполнение дипломной работы -всего 4 нед.        </t>
  </si>
  <si>
    <t xml:space="preserve"> Защита дипломной работы - всего 2 нед.    </t>
  </si>
  <si>
    <t>ОУДБ.02</t>
  </si>
  <si>
    <t>ОУДБ.03</t>
  </si>
  <si>
    <t>ОУДБ.05</t>
  </si>
  <si>
    <t>ОУДБ.06</t>
  </si>
  <si>
    <t>ОУДБ.07</t>
  </si>
  <si>
    <t>ОУДБ.08</t>
  </si>
  <si>
    <t>ОУДБ.09</t>
  </si>
  <si>
    <t>курсов. работ</t>
  </si>
  <si>
    <t>Основы безопасности жизнедеятельности</t>
  </si>
  <si>
    <t xml:space="preserve">                                                                                                    специальность 54.02.06 Изобразительное искусство и черчение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</si>
  <si>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IV курс</t>
  </si>
  <si>
    <t>Квалификация: Учитель изобразительного искусства и черчения</t>
  </si>
  <si>
    <t>1з/8дз/1э</t>
  </si>
  <si>
    <t>Преддипломная практика</t>
  </si>
  <si>
    <t>учебной практики</t>
  </si>
  <si>
    <t>Утверждаю:</t>
  </si>
  <si>
    <t>Директор ГБПОУ</t>
  </si>
  <si>
    <t>"Златоустовский педагогический колледж"</t>
  </si>
  <si>
    <t>______________________  Ю.Б. Буров</t>
  </si>
  <si>
    <t>Русский язык</t>
  </si>
  <si>
    <t>Астрономия</t>
  </si>
  <si>
    <t>ОУДБ.01</t>
  </si>
  <si>
    <t>ОУДБ.04</t>
  </si>
  <si>
    <t>ОДп.00</t>
  </si>
  <si>
    <t>ОДУп.01</t>
  </si>
  <si>
    <t>ОДУп.02</t>
  </si>
  <si>
    <t>ОДУп.03</t>
  </si>
  <si>
    <t>ОП.08</t>
  </si>
  <si>
    <t>ОП.09</t>
  </si>
  <si>
    <t>Основы арт-проектирования</t>
  </si>
  <si>
    <t>МХК</t>
  </si>
  <si>
    <t>Психология</t>
  </si>
  <si>
    <t>Нормативный срок обучения -3 года 10 месяцев</t>
  </si>
  <si>
    <t>23  21/2</t>
  </si>
  <si>
    <t>16  13/3</t>
  </si>
  <si>
    <t>24  18/6</t>
  </si>
  <si>
    <t xml:space="preserve">16  11/5 </t>
  </si>
  <si>
    <t>-/дз</t>
  </si>
  <si>
    <t>дз</t>
  </si>
  <si>
    <t>з/з/з/з/з/дз</t>
  </si>
  <si>
    <t>5з/5дз/1э</t>
  </si>
  <si>
    <t xml:space="preserve">13  11/2 </t>
  </si>
  <si>
    <t>-/э</t>
  </si>
  <si>
    <t>2дз</t>
  </si>
  <si>
    <t>-/-/-/дз</t>
  </si>
  <si>
    <t>-/-/-/э</t>
  </si>
  <si>
    <t>-/-/дз</t>
  </si>
  <si>
    <t>-/-/э</t>
  </si>
  <si>
    <t>-/дз/-/дз/-/дз</t>
  </si>
  <si>
    <t>дз/-/э/-/э</t>
  </si>
  <si>
    <t>-/дз/дз/-/-/э</t>
  </si>
  <si>
    <t>дз/-/дз/-/-/э</t>
  </si>
  <si>
    <t>дз*</t>
  </si>
  <si>
    <t>3дз*</t>
  </si>
  <si>
    <t>1Э(к)//4дз</t>
  </si>
  <si>
    <t>1Э(к)/2дз</t>
  </si>
  <si>
    <t>1Э(к)/5э/7дз</t>
  </si>
  <si>
    <t>Родная литература</t>
  </si>
  <si>
    <t>дз/-/э/-/-/э</t>
  </si>
  <si>
    <t>5Э(к)/16э/40дз/5з</t>
  </si>
  <si>
    <t>5Э(к)/13э/23дз</t>
  </si>
  <si>
    <t>8э/5дз</t>
  </si>
  <si>
    <t>5Э(к)/5э/18дз</t>
  </si>
  <si>
    <t>всего учебны занятий</t>
  </si>
  <si>
    <t>из них</t>
  </si>
  <si>
    <t>Теоретическое обучение</t>
  </si>
  <si>
    <t>Практическая подготовка</t>
  </si>
  <si>
    <t>_______________________2021г.</t>
  </si>
  <si>
    <t>лаб. и практ. Занятий</t>
  </si>
  <si>
    <t>По практике производственной и учебной</t>
  </si>
  <si>
    <t>Распределение обязательной нагрузки по курсам и семестрам  (часов в семестр)</t>
  </si>
  <si>
    <t>ЭК.00</t>
  </si>
  <si>
    <t>Дополнительные (элективные) курсы по выбору</t>
  </si>
  <si>
    <t>1дз</t>
  </si>
  <si>
    <t>ЭК.01</t>
  </si>
  <si>
    <t>Основы исследовательской деятельности/Основы проектной деятельности</t>
  </si>
  <si>
    <t xml:space="preserve">Математика </t>
  </si>
  <si>
    <t>/з/дз/</t>
  </si>
  <si>
    <t>/дз/</t>
  </si>
  <si>
    <t xml:space="preserve">Информатика  </t>
  </si>
  <si>
    <t xml:space="preserve">Естествознание  </t>
  </si>
  <si>
    <t>Обществознание</t>
  </si>
  <si>
    <t xml:space="preserve">История </t>
  </si>
  <si>
    <t>0з/1дз/2э</t>
  </si>
  <si>
    <t>Литература, в том числе выполнение индивидуального проекта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</si>
</sst>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Cyr"/>
      <family val="2"/>
    </font>
    <font>
      <i/>
      <sz val="10"/>
      <name val="Times New Roman"/>
      <family val="1"/>
    </font>
    <font>
      <sz val="8"/>
      <name val="Arial Cyr"/>
      <family val="0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455">
    <xf numFmtId="0" fontId="0" fillId="0" borderId="0" xfId="0" applyFont="1" applyAlignment="1">
      <alignment/>
    </xf>
    <xf numFmtId="0" fontId="21" fillId="32" borderId="10" xfId="0" applyFont="1" applyFill="1" applyBorder="1" applyAlignment="1">
      <alignment horizontal="center" vertical="center" wrapText="1" shrinkToFit="1"/>
    </xf>
    <xf numFmtId="1" fontId="21" fillId="32" borderId="10" xfId="0" applyNumberFormat="1" applyFont="1" applyFill="1" applyBorder="1" applyAlignment="1">
      <alignment horizontal="center" vertical="center" wrapText="1" shrinkToFit="1"/>
    </xf>
    <xf numFmtId="0" fontId="2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 shrinkToFi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 shrinkToFit="1"/>
    </xf>
    <xf numFmtId="1" fontId="8" fillId="32" borderId="10" xfId="0" applyNumberFormat="1" applyFont="1" applyFill="1" applyBorder="1" applyAlignment="1">
      <alignment horizontal="center" vertical="center" wrapText="1" shrinkToFit="1"/>
    </xf>
    <xf numFmtId="0" fontId="5" fillId="32" borderId="0" xfId="0" applyFont="1" applyFill="1" applyAlignment="1">
      <alignment horizontal="center" vertical="center" shrinkToFit="1"/>
    </xf>
    <xf numFmtId="0" fontId="8" fillId="32" borderId="10" xfId="0" applyFont="1" applyFill="1" applyBorder="1" applyAlignment="1">
      <alignment horizontal="center" vertical="center" wrapText="1" shrinkToFit="1"/>
    </xf>
    <xf numFmtId="0" fontId="5" fillId="32" borderId="0" xfId="0" applyFont="1" applyFill="1" applyBorder="1" applyAlignment="1">
      <alignment horizontal="center" vertical="center" shrinkToFit="1"/>
    </xf>
    <xf numFmtId="1" fontId="5" fillId="32" borderId="0" xfId="0" applyNumberFormat="1" applyFont="1" applyFill="1" applyAlignment="1">
      <alignment horizontal="center" vertical="center" shrinkToFit="1"/>
    </xf>
    <xf numFmtId="1" fontId="2" fillId="32" borderId="10" xfId="0" applyNumberFormat="1" applyFont="1" applyFill="1" applyBorder="1" applyAlignment="1">
      <alignment horizontal="center" vertical="center" wrapText="1" shrinkToFit="1"/>
    </xf>
    <xf numFmtId="0" fontId="5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14" fillId="32" borderId="0" xfId="0" applyFont="1" applyFill="1" applyAlignment="1">
      <alignment/>
    </xf>
    <xf numFmtId="0" fontId="14" fillId="32" borderId="10" xfId="0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0" fontId="1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14" fillId="32" borderId="13" xfId="53" applyFont="1" applyFill="1" applyBorder="1" applyAlignment="1">
      <alignment horizontal="center" vertical="center" wrapText="1"/>
      <protection/>
    </xf>
    <xf numFmtId="0" fontId="17" fillId="32" borderId="10" xfId="0" applyFont="1" applyFill="1" applyBorder="1" applyAlignment="1">
      <alignment horizontal="right" vertical="center" wrapText="1"/>
    </xf>
    <xf numFmtId="0" fontId="8" fillId="32" borderId="14" xfId="0" applyFont="1" applyFill="1" applyBorder="1" applyAlignment="1">
      <alignment horizontal="center" vertical="center" wrapText="1" shrinkToFit="1"/>
    </xf>
    <xf numFmtId="0" fontId="2" fillId="32" borderId="14" xfId="0" applyFont="1" applyFill="1" applyBorder="1" applyAlignment="1">
      <alignment horizontal="center" vertical="center" wrapText="1" shrinkToFit="1"/>
    </xf>
    <xf numFmtId="49" fontId="17" fillId="32" borderId="10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right" vertical="center" wrapText="1"/>
    </xf>
    <xf numFmtId="49" fontId="2" fillId="32" borderId="0" xfId="0" applyNumberFormat="1" applyFont="1" applyFill="1" applyBorder="1" applyAlignment="1">
      <alignment vertical="top" wrapText="1"/>
    </xf>
    <xf numFmtId="49" fontId="3" fillId="32" borderId="15" xfId="0" applyNumberFormat="1" applyFont="1" applyFill="1" applyBorder="1" applyAlignment="1">
      <alignment vertical="top" wrapText="1"/>
    </xf>
    <xf numFmtId="49" fontId="3" fillId="32" borderId="16" xfId="0" applyNumberFormat="1" applyFont="1" applyFill="1" applyBorder="1" applyAlignment="1">
      <alignment vertical="top" wrapText="1"/>
    </xf>
    <xf numFmtId="49" fontId="3" fillId="32" borderId="0" xfId="0" applyNumberFormat="1" applyFont="1" applyFill="1" applyBorder="1" applyAlignment="1">
      <alignment vertical="top" wrapText="1"/>
    </xf>
    <xf numFmtId="49" fontId="3" fillId="32" borderId="17" xfId="0" applyNumberFormat="1" applyFont="1" applyFill="1" applyBorder="1" applyAlignment="1">
      <alignment vertical="top" wrapText="1"/>
    </xf>
    <xf numFmtId="49" fontId="3" fillId="32" borderId="18" xfId="0" applyNumberFormat="1" applyFont="1" applyFill="1" applyBorder="1" applyAlignment="1">
      <alignment vertical="top" wrapText="1"/>
    </xf>
    <xf numFmtId="49" fontId="2" fillId="32" borderId="18" xfId="0" applyNumberFormat="1" applyFont="1" applyFill="1" applyBorder="1" applyAlignment="1">
      <alignment vertical="top" wrapText="1"/>
    </xf>
    <xf numFmtId="49" fontId="3" fillId="32" borderId="19" xfId="0" applyNumberFormat="1" applyFont="1" applyFill="1" applyBorder="1" applyAlignment="1">
      <alignment vertical="top" wrapText="1"/>
    </xf>
    <xf numFmtId="0" fontId="8" fillId="32" borderId="0" xfId="0" applyFont="1" applyFill="1" applyAlignment="1">
      <alignment horizontal="center" vertical="center" shrinkToFit="1"/>
    </xf>
    <xf numFmtId="0" fontId="6" fillId="32" borderId="0" xfId="0" applyFont="1" applyFill="1" applyAlignment="1">
      <alignment horizontal="center" vertical="center" shrinkToFit="1"/>
    </xf>
    <xf numFmtId="0" fontId="4" fillId="32" borderId="0" xfId="0" applyFont="1" applyFill="1" applyAlignment="1">
      <alignment/>
    </xf>
    <xf numFmtId="0" fontId="18" fillId="32" borderId="0" xfId="0" applyFont="1" applyFill="1" applyAlignment="1">
      <alignment vertical="center" wrapText="1" shrinkToFit="1"/>
    </xf>
    <xf numFmtId="0" fontId="7" fillId="32" borderId="0" xfId="0" applyFont="1" applyFill="1" applyAlignment="1">
      <alignment horizontal="center" vertical="center" shrinkToFit="1"/>
    </xf>
    <xf numFmtId="0" fontId="14" fillId="32" borderId="0" xfId="0" applyFont="1" applyFill="1" applyAlignment="1">
      <alignment horizontal="right"/>
    </xf>
    <xf numFmtId="0" fontId="11" fillId="32" borderId="0" xfId="0" applyFont="1" applyFill="1" applyAlignment="1">
      <alignment/>
    </xf>
    <xf numFmtId="0" fontId="21" fillId="32" borderId="10" xfId="0" applyFont="1" applyFill="1" applyBorder="1" applyAlignment="1">
      <alignment horizontal="left" vertical="center" wrapText="1"/>
    </xf>
    <xf numFmtId="0" fontId="21" fillId="32" borderId="2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shrinkToFit="1"/>
    </xf>
    <xf numFmtId="0" fontId="10" fillId="32" borderId="0" xfId="0" applyFont="1" applyFill="1" applyAlignment="1">
      <alignment horizontal="right"/>
    </xf>
    <xf numFmtId="0" fontId="21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left" vertical="center" wrapText="1" shrinkToFit="1"/>
    </xf>
    <xf numFmtId="0" fontId="5" fillId="32" borderId="10" xfId="0" applyFont="1" applyFill="1" applyBorder="1" applyAlignment="1">
      <alignment horizontal="left" vertical="center" wrapText="1" shrinkToFit="1"/>
    </xf>
    <xf numFmtId="1" fontId="2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wrapText="1"/>
    </xf>
    <xf numFmtId="0" fontId="16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8" fillId="32" borderId="0" xfId="0" applyFont="1" applyFill="1" applyAlignment="1">
      <alignment wrapText="1"/>
    </xf>
    <xf numFmtId="0" fontId="7" fillId="32" borderId="0" xfId="0" applyFont="1" applyFill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 shrinkToFit="1"/>
    </xf>
    <xf numFmtId="0" fontId="20" fillId="32" borderId="12" xfId="53" applyFont="1" applyFill="1" applyBorder="1" applyAlignment="1">
      <alignment horizontal="center" vertical="center" wrapText="1"/>
      <protection/>
    </xf>
    <xf numFmtId="0" fontId="8" fillId="32" borderId="11" xfId="0" applyFont="1" applyFill="1" applyBorder="1" applyAlignment="1">
      <alignment horizontal="center" vertical="center" wrapText="1" shrinkToFit="1"/>
    </xf>
    <xf numFmtId="0" fontId="20" fillId="32" borderId="21" xfId="53" applyFont="1" applyFill="1" applyBorder="1" applyAlignment="1">
      <alignment horizontal="center" vertical="center" wrapText="1"/>
      <protection/>
    </xf>
    <xf numFmtId="1" fontId="21" fillId="32" borderId="16" xfId="0" applyNumberFormat="1" applyFont="1" applyFill="1" applyBorder="1" applyAlignment="1">
      <alignment horizontal="center" vertical="center" wrapText="1" shrinkToFit="1"/>
    </xf>
    <xf numFmtId="0" fontId="2" fillId="32" borderId="15" xfId="0" applyFont="1" applyFill="1" applyBorder="1" applyAlignment="1">
      <alignment horizontal="center" vertical="center" wrapText="1" shrinkToFit="1"/>
    </xf>
    <xf numFmtId="0" fontId="2" fillId="32" borderId="16" xfId="0" applyFont="1" applyFill="1" applyBorder="1" applyAlignment="1">
      <alignment horizontal="center" vertical="center" wrapText="1" shrinkToFit="1"/>
    </xf>
    <xf numFmtId="0" fontId="8" fillId="32" borderId="22" xfId="0" applyFont="1" applyFill="1" applyBorder="1" applyAlignment="1">
      <alignment vertical="center" wrapText="1" shrinkToFit="1"/>
    </xf>
    <xf numFmtId="1" fontId="21" fillId="32" borderId="14" xfId="0" applyNumberFormat="1" applyFont="1" applyFill="1" applyBorder="1" applyAlignment="1">
      <alignment horizontal="center" vertical="center" wrapText="1" shrinkToFit="1"/>
    </xf>
    <xf numFmtId="0" fontId="21" fillId="32" borderId="20" xfId="0" applyFont="1" applyFill="1" applyBorder="1" applyAlignment="1">
      <alignment horizontal="center" vertical="center" wrapText="1" shrinkToFit="1"/>
    </xf>
    <xf numFmtId="0" fontId="14" fillId="32" borderId="22" xfId="0" applyFont="1" applyFill="1" applyBorder="1" applyAlignment="1">
      <alignment horizontal="center" vertical="center" wrapText="1" shrinkToFit="1"/>
    </xf>
    <xf numFmtId="0" fontId="2" fillId="32" borderId="11" xfId="0" applyFont="1" applyFill="1" applyBorder="1" applyAlignment="1">
      <alignment horizontal="center" vertical="center" wrapText="1" shrinkToFit="1"/>
    </xf>
    <xf numFmtId="0" fontId="2" fillId="32" borderId="12" xfId="0" applyFont="1" applyFill="1" applyBorder="1" applyAlignment="1">
      <alignment horizontal="center" vertical="center" wrapText="1" shrinkToFit="1"/>
    </xf>
    <xf numFmtId="0" fontId="8" fillId="32" borderId="22" xfId="0" applyFont="1" applyFill="1" applyBorder="1" applyAlignment="1">
      <alignment horizontal="center" wrapText="1"/>
    </xf>
    <xf numFmtId="0" fontId="2" fillId="32" borderId="22" xfId="0" applyFont="1" applyFill="1" applyBorder="1" applyAlignment="1">
      <alignment horizontal="center" vertical="center" wrapText="1" shrinkToFit="1"/>
    </xf>
    <xf numFmtId="1" fontId="2" fillId="32" borderId="22" xfId="0" applyNumberFormat="1" applyFont="1" applyFill="1" applyBorder="1" applyAlignment="1">
      <alignment horizontal="center" vertical="center" wrapText="1" shrinkToFit="1"/>
    </xf>
    <xf numFmtId="0" fontId="14" fillId="32" borderId="12" xfId="0" applyFont="1" applyFill="1" applyBorder="1" applyAlignment="1">
      <alignment vertical="justify" wrapText="1"/>
    </xf>
    <xf numFmtId="0" fontId="14" fillId="32" borderId="12" xfId="0" applyFont="1" applyFill="1" applyBorder="1" applyAlignment="1">
      <alignment horizontal="center" vertical="justify" wrapText="1"/>
    </xf>
    <xf numFmtId="1" fontId="8" fillId="32" borderId="10" xfId="0" applyNumberFormat="1" applyFont="1" applyFill="1" applyBorder="1" applyAlignment="1">
      <alignment horizontal="center" vertical="center" wrapText="1" shrinkToFit="1"/>
    </xf>
    <xf numFmtId="0" fontId="5" fillId="32" borderId="10" xfId="0" applyFont="1" applyFill="1" applyBorder="1" applyAlignment="1">
      <alignment horizontal="center" vertical="center" wrapText="1" shrinkToFit="1"/>
    </xf>
    <xf numFmtId="0" fontId="2" fillId="32" borderId="0" xfId="0" applyFont="1" applyFill="1" applyBorder="1" applyAlignment="1">
      <alignment vertical="center" wrapText="1"/>
    </xf>
    <xf numFmtId="0" fontId="3" fillId="32" borderId="15" xfId="0" applyFont="1" applyFill="1" applyBorder="1" applyAlignment="1">
      <alignment vertical="center" wrapText="1"/>
    </xf>
    <xf numFmtId="1" fontId="14" fillId="32" borderId="23" xfId="0" applyNumberFormat="1" applyFont="1" applyFill="1" applyBorder="1" applyAlignment="1">
      <alignment horizontal="center" vertical="center" wrapText="1" shrinkToFit="1"/>
    </xf>
    <xf numFmtId="1" fontId="14" fillId="32" borderId="24" xfId="0" applyNumberFormat="1" applyFont="1" applyFill="1" applyBorder="1" applyAlignment="1">
      <alignment horizontal="center" vertical="center" wrapText="1" shrinkToFit="1"/>
    </xf>
    <xf numFmtId="1" fontId="14" fillId="32" borderId="25" xfId="0" applyNumberFormat="1" applyFont="1" applyFill="1" applyBorder="1" applyAlignment="1">
      <alignment horizontal="center" vertical="center" wrapText="1" shrinkToFit="1"/>
    </xf>
    <xf numFmtId="0" fontId="20" fillId="32" borderId="26" xfId="53" applyFont="1" applyFill="1" applyBorder="1" applyAlignment="1">
      <alignment horizontal="center" vertical="center" wrapText="1"/>
      <protection/>
    </xf>
    <xf numFmtId="0" fontId="20" fillId="32" borderId="27" xfId="53" applyFont="1" applyFill="1" applyBorder="1" applyAlignment="1">
      <alignment horizontal="center" vertical="center" wrapText="1"/>
      <protection/>
    </xf>
    <xf numFmtId="0" fontId="8" fillId="32" borderId="22" xfId="0" applyFont="1" applyFill="1" applyBorder="1" applyAlignment="1">
      <alignment horizontal="center" vertical="center" wrapText="1" shrinkToFit="1"/>
    </xf>
    <xf numFmtId="0" fontId="4" fillId="33" borderId="0" xfId="53" applyFont="1" applyFill="1">
      <alignment/>
      <protection/>
    </xf>
    <xf numFmtId="0" fontId="4" fillId="32" borderId="0" xfId="54" applyFont="1" applyFill="1" applyAlignment="1">
      <alignment vertical="center"/>
      <protection/>
    </xf>
    <xf numFmtId="0" fontId="7" fillId="32" borderId="0" xfId="54" applyFont="1" applyFill="1" applyAlignment="1">
      <alignment vertical="center"/>
      <protection/>
    </xf>
    <xf numFmtId="0" fontId="6" fillId="32" borderId="0" xfId="54" applyFont="1" applyFill="1" applyAlignment="1">
      <alignment vertical="center"/>
      <protection/>
    </xf>
    <xf numFmtId="49" fontId="2" fillId="32" borderId="28" xfId="0" applyNumberFormat="1" applyFont="1" applyFill="1" applyBorder="1" applyAlignment="1">
      <alignment horizontal="center" vertical="center" wrapText="1" shrinkToFit="1"/>
    </xf>
    <xf numFmtId="0" fontId="18" fillId="33" borderId="12" xfId="54" applyFont="1" applyFill="1" applyBorder="1" applyAlignment="1">
      <alignment horizontal="center" vertical="center"/>
      <protection/>
    </xf>
    <xf numFmtId="1" fontId="21" fillId="32" borderId="29" xfId="0" applyNumberFormat="1" applyFont="1" applyFill="1" applyBorder="1" applyAlignment="1">
      <alignment horizontal="center" vertical="center" wrapText="1" shrinkToFit="1"/>
    </xf>
    <xf numFmtId="0" fontId="14" fillId="32" borderId="10" xfId="0" applyFont="1" applyFill="1" applyBorder="1" applyAlignment="1">
      <alignment horizontal="center" vertical="top" wrapText="1"/>
    </xf>
    <xf numFmtId="0" fontId="14" fillId="32" borderId="20" xfId="0" applyFont="1" applyFill="1" applyBorder="1" applyAlignment="1">
      <alignment horizontal="center" vertical="top" wrapText="1"/>
    </xf>
    <xf numFmtId="1" fontId="8" fillId="32" borderId="10" xfId="0" applyNumberFormat="1" applyFont="1" applyFill="1" applyBorder="1" applyAlignment="1">
      <alignment horizontal="center" vertical="center" wrapText="1" shrinkToFit="1"/>
    </xf>
    <xf numFmtId="0" fontId="18" fillId="32" borderId="10" xfId="0" applyFont="1" applyFill="1" applyBorder="1" applyAlignment="1">
      <alignment horizontal="center" vertical="center" wrapText="1" shrinkToFit="1"/>
    </xf>
    <xf numFmtId="0" fontId="2" fillId="32" borderId="30" xfId="0" applyFont="1" applyFill="1" applyBorder="1" applyAlignment="1">
      <alignment horizontal="left" vertical="center" wrapText="1"/>
    </xf>
    <xf numFmtId="49" fontId="2" fillId="32" borderId="30" xfId="0" applyNumberFormat="1" applyFont="1" applyFill="1" applyBorder="1" applyAlignment="1">
      <alignment horizontal="center" vertical="center" wrapText="1" shrinkToFit="1"/>
    </xf>
    <xf numFmtId="1" fontId="2" fillId="32" borderId="31" xfId="0" applyNumberFormat="1" applyFont="1" applyFill="1" applyBorder="1" applyAlignment="1">
      <alignment horizontal="center" vertical="center" wrapText="1" shrinkToFi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17" fillId="32" borderId="28" xfId="0" applyFont="1" applyFill="1" applyBorder="1" applyAlignment="1">
      <alignment horizontal="left" vertical="center" wrapText="1"/>
    </xf>
    <xf numFmtId="0" fontId="20" fillId="32" borderId="11" xfId="53" applyFont="1" applyFill="1" applyBorder="1" applyAlignment="1">
      <alignment horizontal="center" vertical="center" wrapText="1"/>
      <protection/>
    </xf>
    <xf numFmtId="0" fontId="20" fillId="32" borderId="22" xfId="53" applyFont="1" applyFill="1" applyBorder="1" applyAlignment="1">
      <alignment horizontal="center" vertical="center" wrapText="1"/>
      <protection/>
    </xf>
    <xf numFmtId="0" fontId="8" fillId="32" borderId="21" xfId="0" applyFont="1" applyFill="1" applyBorder="1" applyAlignment="1">
      <alignment horizontal="center" vertical="center" wrapText="1" shrinkToFit="1"/>
    </xf>
    <xf numFmtId="0" fontId="14" fillId="32" borderId="21" xfId="53" applyFont="1" applyFill="1" applyBorder="1" applyAlignment="1">
      <alignment horizontal="center" vertical="center" wrapText="1"/>
      <protection/>
    </xf>
    <xf numFmtId="0" fontId="2" fillId="32" borderId="14" xfId="0" applyFont="1" applyFill="1" applyBorder="1" applyAlignment="1">
      <alignment horizontal="center" vertical="center" wrapText="1" shrinkToFit="1"/>
    </xf>
    <xf numFmtId="0" fontId="2" fillId="32" borderId="30" xfId="0" applyFont="1" applyFill="1" applyBorder="1" applyAlignment="1">
      <alignment vertical="center" wrapText="1"/>
    </xf>
    <xf numFmtId="0" fontId="21" fillId="32" borderId="30" xfId="0" applyFont="1" applyFill="1" applyBorder="1" applyAlignment="1">
      <alignment horizontal="center" vertical="center" wrapText="1" shrinkToFit="1"/>
    </xf>
    <xf numFmtId="1" fontId="8" fillId="32" borderId="10" xfId="0" applyNumberFormat="1" applyFont="1" applyFill="1" applyBorder="1" applyAlignment="1">
      <alignment horizontal="center" vertical="center" wrapText="1" shrinkToFit="1"/>
    </xf>
    <xf numFmtId="1" fontId="2" fillId="32" borderId="28" xfId="0" applyNumberFormat="1" applyFont="1" applyFill="1" applyBorder="1" applyAlignment="1">
      <alignment horizontal="center" vertical="center" wrapText="1" shrinkToFit="1"/>
    </xf>
    <xf numFmtId="0" fontId="14" fillId="32" borderId="10" xfId="0" applyFont="1" applyFill="1" applyBorder="1" applyAlignment="1">
      <alignment horizontal="center" vertical="top" wrapText="1"/>
    </xf>
    <xf numFmtId="0" fontId="18" fillId="32" borderId="10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14" fillId="32" borderId="33" xfId="53" applyFont="1" applyFill="1" applyBorder="1" applyAlignment="1">
      <alignment horizontal="center" vertical="center" wrapText="1"/>
      <protection/>
    </xf>
    <xf numFmtId="0" fontId="14" fillId="32" borderId="34" xfId="53" applyFont="1" applyFill="1" applyBorder="1" applyAlignment="1">
      <alignment horizontal="center" vertical="center" wrapText="1"/>
      <protection/>
    </xf>
    <xf numFmtId="0" fontId="14" fillId="32" borderId="35" xfId="53" applyFont="1" applyFill="1" applyBorder="1" applyAlignment="1">
      <alignment horizontal="center" vertical="center" wrapText="1"/>
      <protection/>
    </xf>
    <xf numFmtId="0" fontId="2" fillId="32" borderId="34" xfId="0" applyFont="1" applyFill="1" applyBorder="1" applyAlignment="1">
      <alignment horizontal="center" vertical="center" wrapText="1" shrinkToFit="1"/>
    </xf>
    <xf numFmtId="0" fontId="8" fillId="32" borderId="35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 shrinkToFit="1"/>
    </xf>
    <xf numFmtId="0" fontId="8" fillId="32" borderId="35" xfId="0" applyFont="1" applyFill="1" applyBorder="1" applyAlignment="1">
      <alignment horizontal="center" vertical="center" wrapText="1" shrinkToFit="1"/>
    </xf>
    <xf numFmtId="0" fontId="8" fillId="32" borderId="33" xfId="0" applyFont="1" applyFill="1" applyBorder="1" applyAlignment="1">
      <alignment horizontal="center" vertical="center" wrapText="1" shrinkToFit="1"/>
    </xf>
    <xf numFmtId="0" fontId="14" fillId="32" borderId="34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 shrinkToFit="1"/>
    </xf>
    <xf numFmtId="1" fontId="8" fillId="32" borderId="36" xfId="0" applyNumberFormat="1" applyFont="1" applyFill="1" applyBorder="1" applyAlignment="1">
      <alignment horizontal="center" vertical="center" wrapText="1" shrinkToFit="1"/>
    </xf>
    <xf numFmtId="1" fontId="8" fillId="32" borderId="26" xfId="0" applyNumberFormat="1" applyFont="1" applyFill="1" applyBorder="1" applyAlignment="1">
      <alignment horizontal="center" vertical="center" wrapText="1" shrinkToFit="1"/>
    </xf>
    <xf numFmtId="1" fontId="8" fillId="32" borderId="37" xfId="0" applyNumberFormat="1" applyFont="1" applyFill="1" applyBorder="1" applyAlignment="1">
      <alignment horizontal="center" vertical="center" wrapText="1" shrinkToFit="1"/>
    </xf>
    <xf numFmtId="0" fontId="14" fillId="32" borderId="38" xfId="53" applyFont="1" applyFill="1" applyBorder="1" applyAlignment="1" quotePrefix="1">
      <alignment horizontal="center" vertical="center" wrapText="1"/>
      <protection/>
    </xf>
    <xf numFmtId="0" fontId="14" fillId="32" borderId="39" xfId="53" applyFont="1" applyFill="1" applyBorder="1" applyAlignment="1">
      <alignment horizontal="center" vertical="center" wrapText="1"/>
      <protection/>
    </xf>
    <xf numFmtId="0" fontId="14" fillId="32" borderId="39" xfId="53" applyFont="1" applyFill="1" applyBorder="1" applyAlignment="1" quotePrefix="1">
      <alignment horizontal="center" vertical="center" wrapText="1"/>
      <protection/>
    </xf>
    <xf numFmtId="0" fontId="14" fillId="32" borderId="40" xfId="53" applyFont="1" applyFill="1" applyBorder="1" applyAlignment="1" quotePrefix="1">
      <alignment horizontal="center" vertical="center" wrapText="1"/>
      <protection/>
    </xf>
    <xf numFmtId="0" fontId="14" fillId="32" borderId="35" xfId="0" applyFont="1" applyFill="1" applyBorder="1" applyAlignment="1">
      <alignment horizontal="center" vertical="center" wrapText="1" shrinkToFit="1"/>
    </xf>
    <xf numFmtId="0" fontId="2" fillId="32" borderId="41" xfId="0" applyFont="1" applyFill="1" applyBorder="1" applyAlignment="1">
      <alignment horizontal="center" vertical="center" wrapText="1" shrinkToFit="1"/>
    </xf>
    <xf numFmtId="0" fontId="18" fillId="33" borderId="22" xfId="54" applyFont="1" applyFill="1" applyBorder="1" applyAlignment="1">
      <alignment horizontal="center" vertical="center"/>
      <protection/>
    </xf>
    <xf numFmtId="0" fontId="17" fillId="32" borderId="41" xfId="0" applyFont="1" applyFill="1" applyBorder="1" applyAlignment="1">
      <alignment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4" fillId="33" borderId="22" xfId="54" applyFont="1" applyFill="1" applyBorder="1" applyAlignment="1">
      <alignment horizontal="center" vertical="center"/>
      <protection/>
    </xf>
    <xf numFmtId="0" fontId="6" fillId="32" borderId="0" xfId="0" applyFont="1" applyFill="1" applyAlignment="1">
      <alignment horizontal="center" vertical="center" shrinkToFit="1"/>
    </xf>
    <xf numFmtId="0" fontId="10" fillId="32" borderId="0" xfId="0" applyFont="1" applyFill="1" applyAlignment="1">
      <alignment horizontal="right"/>
    </xf>
    <xf numFmtId="0" fontId="10" fillId="32" borderId="0" xfId="0" applyFont="1" applyFill="1" applyAlignment="1">
      <alignment horizontal="right" wrapText="1"/>
    </xf>
    <xf numFmtId="0" fontId="2" fillId="32" borderId="30" xfId="0" applyFont="1" applyFill="1" applyBorder="1" applyAlignment="1">
      <alignment horizontal="center" vertical="center" wrapText="1" shrinkToFit="1"/>
    </xf>
    <xf numFmtId="0" fontId="6" fillId="32" borderId="10" xfId="0" applyFont="1" applyFill="1" applyBorder="1" applyAlignment="1">
      <alignment horizontal="center" vertical="center" wrapText="1" shrinkToFit="1"/>
    </xf>
    <xf numFmtId="0" fontId="5" fillId="32" borderId="10" xfId="0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 shrinkToFit="1"/>
    </xf>
    <xf numFmtId="0" fontId="5" fillId="32" borderId="14" xfId="0" applyFont="1" applyFill="1" applyBorder="1" applyAlignment="1">
      <alignment horizontal="left" vertical="center" wrapText="1" shrinkToFit="1"/>
    </xf>
    <xf numFmtId="0" fontId="5" fillId="32" borderId="10" xfId="0" applyFont="1" applyFill="1" applyBorder="1" applyAlignment="1">
      <alignment horizontal="left" vertical="center" wrapText="1" shrinkToFit="1"/>
    </xf>
    <xf numFmtId="1" fontId="2" fillId="32" borderId="14" xfId="0" applyNumberFormat="1" applyFont="1" applyFill="1" applyBorder="1" applyAlignment="1">
      <alignment horizontal="center" vertical="center" wrapText="1" shrinkToFit="1"/>
    </xf>
    <xf numFmtId="1" fontId="2" fillId="32" borderId="15" xfId="0" applyNumberFormat="1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1" fontId="2" fillId="32" borderId="17" xfId="0" applyNumberFormat="1" applyFont="1" applyFill="1" applyBorder="1" applyAlignment="1">
      <alignment horizontal="center" vertical="center" wrapText="1" shrinkToFit="1"/>
    </xf>
    <xf numFmtId="1" fontId="2" fillId="32" borderId="19" xfId="0" applyNumberFormat="1" applyFont="1" applyFill="1" applyBorder="1" applyAlignment="1">
      <alignment horizontal="center" vertical="center" wrapText="1" shrinkToFit="1"/>
    </xf>
    <xf numFmtId="0" fontId="14" fillId="32" borderId="12" xfId="53" applyFont="1" applyFill="1" applyBorder="1" applyAlignment="1">
      <alignment horizontal="center" vertical="center" wrapText="1"/>
      <protection/>
    </xf>
    <xf numFmtId="0" fontId="14" fillId="32" borderId="22" xfId="53" applyFont="1" applyFill="1" applyBorder="1" applyAlignment="1">
      <alignment horizontal="center" vertical="center" wrapText="1"/>
      <protection/>
    </xf>
    <xf numFmtId="1" fontId="8" fillId="32" borderId="11" xfId="0" applyNumberFormat="1" applyFont="1" applyFill="1" applyBorder="1" applyAlignment="1">
      <alignment horizontal="center" vertical="center" wrapText="1" shrinkToFit="1"/>
    </xf>
    <xf numFmtId="1" fontId="2" fillId="32" borderId="20" xfId="0" applyNumberFormat="1" applyFont="1" applyFill="1" applyBorder="1" applyAlignment="1">
      <alignment horizontal="center" vertical="center" wrapText="1" shrinkToFit="1"/>
    </xf>
    <xf numFmtId="1" fontId="2" fillId="32" borderId="14" xfId="0" applyNumberFormat="1" applyFont="1" applyFill="1" applyBorder="1" applyAlignment="1">
      <alignment horizontal="center" vertical="center" wrapText="1" shrinkToFit="1"/>
    </xf>
    <xf numFmtId="1" fontId="8" fillId="32" borderId="22" xfId="0" applyNumberFormat="1" applyFont="1" applyFill="1" applyBorder="1" applyAlignment="1">
      <alignment horizontal="center" vertical="center" wrapText="1" shrinkToFit="1"/>
    </xf>
    <xf numFmtId="1" fontId="2" fillId="32" borderId="41" xfId="0" applyNumberFormat="1" applyFont="1" applyFill="1" applyBorder="1" applyAlignment="1">
      <alignment horizontal="center" vertical="center" wrapText="1" shrinkToFit="1"/>
    </xf>
    <xf numFmtId="1" fontId="8" fillId="32" borderId="12" xfId="0" applyNumberFormat="1" applyFont="1" applyFill="1" applyBorder="1" applyAlignment="1">
      <alignment horizontal="center" vertical="center" wrapText="1" shrinkToFit="1"/>
    </xf>
    <xf numFmtId="1" fontId="8" fillId="32" borderId="10" xfId="0" applyNumberFormat="1" applyFont="1" applyFill="1" applyBorder="1" applyAlignment="1">
      <alignment horizontal="center" vertical="center" wrapText="1" shrinkToFit="1"/>
    </xf>
    <xf numFmtId="1" fontId="2" fillId="32" borderId="30" xfId="0" applyNumberFormat="1" applyFont="1" applyFill="1" applyBorder="1" applyAlignment="1">
      <alignment horizontal="center" vertical="center" wrapText="1" shrinkToFit="1"/>
    </xf>
    <xf numFmtId="1" fontId="21" fillId="32" borderId="10" xfId="0" applyNumberFormat="1" applyFont="1" applyFill="1" applyBorder="1" applyAlignment="1">
      <alignment horizontal="center" vertical="center" wrapText="1" shrinkToFit="1"/>
    </xf>
    <xf numFmtId="1" fontId="14" fillId="32" borderId="11" xfId="0" applyNumberFormat="1" applyFont="1" applyFill="1" applyBorder="1" applyAlignment="1">
      <alignment horizontal="center" vertical="center" wrapText="1" shrinkToFit="1"/>
    </xf>
    <xf numFmtId="1" fontId="14" fillId="32" borderId="22" xfId="0" applyNumberFormat="1" applyFont="1" applyFill="1" applyBorder="1" applyAlignment="1">
      <alignment horizontal="center" vertical="center" wrapText="1" shrinkToFit="1"/>
    </xf>
    <xf numFmtId="1" fontId="2" fillId="32" borderId="28" xfId="0" applyNumberFormat="1" applyFont="1" applyFill="1" applyBorder="1" applyAlignment="1">
      <alignment horizontal="center" vertical="center" wrapText="1" shrinkToFit="1"/>
    </xf>
    <xf numFmtId="1" fontId="2" fillId="32" borderId="10" xfId="0" applyNumberFormat="1" applyFont="1" applyFill="1" applyBorder="1" applyAlignment="1">
      <alignment horizontal="center" vertical="center" wrapText="1" shrinkToFit="1"/>
    </xf>
    <xf numFmtId="0" fontId="14" fillId="32" borderId="11" xfId="53" applyFont="1" applyFill="1" applyBorder="1" applyAlignment="1">
      <alignment horizontal="center" vertical="center" wrapText="1"/>
      <protection/>
    </xf>
    <xf numFmtId="1" fontId="14" fillId="32" borderId="12" xfId="0" applyNumberFormat="1" applyFont="1" applyFill="1" applyBorder="1" applyAlignment="1">
      <alignment horizontal="center" vertical="center" wrapText="1" shrinkToFit="1"/>
    </xf>
    <xf numFmtId="1" fontId="14" fillId="32" borderId="21" xfId="0" applyNumberFormat="1" applyFont="1" applyFill="1" applyBorder="1" applyAlignment="1">
      <alignment horizontal="center" vertical="center" wrapText="1" shrinkToFit="1"/>
    </xf>
    <xf numFmtId="1" fontId="21" fillId="32" borderId="30" xfId="0" applyNumberFormat="1" applyFont="1" applyFill="1" applyBorder="1" applyAlignment="1">
      <alignment horizontal="center" vertical="center" wrapText="1" shrinkToFit="1"/>
    </xf>
    <xf numFmtId="1" fontId="14" fillId="32" borderId="42" xfId="0" applyNumberFormat="1" applyFont="1" applyFill="1" applyBorder="1" applyAlignment="1">
      <alignment horizontal="center" vertical="center" wrapText="1" shrinkToFit="1"/>
    </xf>
    <xf numFmtId="0" fontId="8" fillId="32" borderId="25" xfId="0" applyFont="1" applyFill="1" applyBorder="1" applyAlignment="1">
      <alignment horizontal="center" vertical="center" wrapText="1" shrinkToFit="1"/>
    </xf>
    <xf numFmtId="0" fontId="8" fillId="32" borderId="37" xfId="0" applyFont="1" applyFill="1" applyBorder="1" applyAlignment="1">
      <alignment horizontal="center" vertical="center" wrapText="1" shrinkToFit="1"/>
    </xf>
    <xf numFmtId="0" fontId="2" fillId="32" borderId="32" xfId="0" applyFont="1" applyFill="1" applyBorder="1" applyAlignment="1">
      <alignment horizontal="center" vertical="center" wrapText="1" shrinkToFit="1"/>
    </xf>
    <xf numFmtId="0" fontId="2" fillId="32" borderId="31" xfId="0" applyFont="1" applyFill="1" applyBorder="1" applyAlignment="1">
      <alignment horizontal="center" vertical="center" wrapText="1" shrinkToFit="1"/>
    </xf>
    <xf numFmtId="0" fontId="2" fillId="32" borderId="10" xfId="0" applyFont="1" applyFill="1" applyBorder="1" applyAlignment="1">
      <alignment horizontal="center" vertical="center" wrapText="1" shrinkToFit="1"/>
    </xf>
    <xf numFmtId="0" fontId="2" fillId="32" borderId="20" xfId="0" applyFont="1" applyFill="1" applyBorder="1" applyAlignment="1">
      <alignment horizontal="center" vertical="center" wrapText="1" shrinkToFit="1"/>
    </xf>
    <xf numFmtId="0" fontId="2" fillId="32" borderId="14" xfId="0" applyFont="1" applyFill="1" applyBorder="1" applyAlignment="1">
      <alignment horizontal="center" vertical="center" wrapText="1" shrinkToFit="1"/>
    </xf>
    <xf numFmtId="49" fontId="15" fillId="32" borderId="10" xfId="0" applyNumberFormat="1" applyFont="1" applyFill="1" applyBorder="1" applyAlignment="1">
      <alignment horizontal="center" vertical="center" wrapText="1"/>
    </xf>
    <xf numFmtId="1" fontId="2" fillId="32" borderId="43" xfId="0" applyNumberFormat="1" applyFont="1" applyFill="1" applyBorder="1" applyAlignment="1">
      <alignment horizontal="center" vertical="center" wrapText="1" shrinkToFit="1"/>
    </xf>
    <xf numFmtId="1" fontId="2" fillId="32" borderId="44" xfId="0" applyNumberFormat="1" applyFont="1" applyFill="1" applyBorder="1" applyAlignment="1">
      <alignment horizontal="center" vertical="center" wrapText="1" shrinkToFit="1"/>
    </xf>
    <xf numFmtId="0" fontId="2" fillId="32" borderId="45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vertical="center" wrapText="1"/>
    </xf>
    <xf numFmtId="1" fontId="2" fillId="32" borderId="45" xfId="0" applyNumberFormat="1" applyFont="1" applyFill="1" applyBorder="1" applyAlignment="1">
      <alignment horizontal="center" vertical="center" wrapText="1" shrinkToFit="1"/>
    </xf>
    <xf numFmtId="1" fontId="2" fillId="32" borderId="46" xfId="0" applyNumberFormat="1" applyFont="1" applyFill="1" applyBorder="1" applyAlignment="1">
      <alignment horizontal="center" vertical="center" wrapText="1" shrinkToFit="1"/>
    </xf>
    <xf numFmtId="1" fontId="14" fillId="32" borderId="47" xfId="0" applyNumberFormat="1" applyFont="1" applyFill="1" applyBorder="1" applyAlignment="1">
      <alignment horizontal="center" vertical="center" wrapText="1" shrinkToFit="1"/>
    </xf>
    <xf numFmtId="0" fontId="18" fillId="33" borderId="26" xfId="54" applyFont="1" applyFill="1" applyBorder="1" applyAlignment="1">
      <alignment horizontal="center" vertical="center"/>
      <protection/>
    </xf>
    <xf numFmtId="0" fontId="8" fillId="32" borderId="13" xfId="0" applyFont="1" applyFill="1" applyBorder="1" applyAlignment="1">
      <alignment horizontal="center" vertical="center" wrapText="1" shrinkToFit="1"/>
    </xf>
    <xf numFmtId="0" fontId="8" fillId="32" borderId="48" xfId="0" applyFont="1" applyFill="1" applyBorder="1" applyAlignment="1">
      <alignment horizontal="center" vertical="center" wrapText="1" shrinkToFit="1"/>
    </xf>
    <xf numFmtId="0" fontId="20" fillId="32" borderId="47" xfId="53" applyFont="1" applyFill="1" applyBorder="1" applyAlignment="1">
      <alignment horizontal="center" vertical="center" wrapText="1"/>
      <protection/>
    </xf>
    <xf numFmtId="0" fontId="18" fillId="33" borderId="11" xfId="54" applyFont="1" applyFill="1" applyBorder="1" applyAlignment="1">
      <alignment horizontal="center" vertical="center"/>
      <protection/>
    </xf>
    <xf numFmtId="0" fontId="8" fillId="32" borderId="33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19" fillId="33" borderId="10" xfId="54" applyFont="1" applyFill="1" applyBorder="1" applyAlignment="1">
      <alignment horizontal="center" vertical="center"/>
      <protection/>
    </xf>
    <xf numFmtId="0" fontId="8" fillId="32" borderId="10" xfId="0" applyFont="1" applyFill="1" applyBorder="1" applyAlignment="1">
      <alignment horizontal="center" vertical="center" wrapText="1"/>
    </xf>
    <xf numFmtId="1" fontId="8" fillId="32" borderId="24" xfId="0" applyNumberFormat="1" applyFont="1" applyFill="1" applyBorder="1" applyAlignment="1">
      <alignment horizontal="center" vertical="center" wrapText="1" shrinkToFit="1"/>
    </xf>
    <xf numFmtId="0" fontId="14" fillId="32" borderId="24" xfId="53" applyFont="1" applyFill="1" applyBorder="1" applyAlignment="1">
      <alignment horizontal="center" vertical="center" wrapText="1"/>
      <protection/>
    </xf>
    <xf numFmtId="0" fontId="14" fillId="32" borderId="23" xfId="53" applyFont="1" applyFill="1" applyBorder="1" applyAlignment="1">
      <alignment horizontal="center" vertical="center" wrapText="1"/>
      <protection/>
    </xf>
    <xf numFmtId="0" fontId="14" fillId="32" borderId="25" xfId="53" applyFont="1" applyFill="1" applyBorder="1" applyAlignment="1">
      <alignment horizontal="center" vertical="center" wrapText="1"/>
      <protection/>
    </xf>
    <xf numFmtId="1" fontId="21" fillId="32" borderId="20" xfId="0" applyNumberFormat="1" applyFont="1" applyFill="1" applyBorder="1" applyAlignment="1">
      <alignment horizontal="center" vertical="center" wrapText="1" shrinkToFit="1"/>
    </xf>
    <xf numFmtId="1" fontId="8" fillId="32" borderId="23" xfId="0" applyNumberFormat="1" applyFont="1" applyFill="1" applyBorder="1" applyAlignment="1">
      <alignment horizontal="center" vertical="center" wrapText="1" shrinkToFit="1"/>
    </xf>
    <xf numFmtId="1" fontId="8" fillId="32" borderId="25" xfId="0" applyNumberFormat="1" applyFont="1" applyFill="1" applyBorder="1" applyAlignment="1">
      <alignment horizontal="center" vertical="center" wrapText="1" shrinkToFit="1"/>
    </xf>
    <xf numFmtId="1" fontId="2" fillId="32" borderId="0" xfId="0" applyNumberFormat="1" applyFont="1" applyFill="1" applyBorder="1" applyAlignment="1">
      <alignment horizontal="center" vertical="center" wrapText="1" shrinkToFit="1"/>
    </xf>
    <xf numFmtId="0" fontId="18" fillId="33" borderId="13" xfId="54" applyFont="1" applyFill="1" applyBorder="1" applyAlignment="1">
      <alignment horizontal="center" vertical="center"/>
      <protection/>
    </xf>
    <xf numFmtId="0" fontId="18" fillId="33" borderId="50" xfId="54" applyFont="1" applyFill="1" applyBorder="1" applyAlignment="1">
      <alignment horizontal="center" vertical="center"/>
      <protection/>
    </xf>
    <xf numFmtId="0" fontId="18" fillId="33" borderId="51" xfId="54" applyFont="1" applyFill="1" applyBorder="1" applyAlignment="1">
      <alignment horizontal="center" vertical="center"/>
      <protection/>
    </xf>
    <xf numFmtId="1" fontId="8" fillId="32" borderId="13" xfId="0" applyNumberFormat="1" applyFont="1" applyFill="1" applyBorder="1" applyAlignment="1">
      <alignment horizontal="center" vertical="center" wrapText="1" shrinkToFit="1"/>
    </xf>
    <xf numFmtId="0" fontId="8" fillId="32" borderId="51" xfId="0" applyFont="1" applyFill="1" applyBorder="1" applyAlignment="1">
      <alignment horizontal="center" vertical="center" wrapText="1" shrinkToFit="1"/>
    </xf>
    <xf numFmtId="1" fontId="14" fillId="32" borderId="13" xfId="0" applyNumberFormat="1" applyFont="1" applyFill="1" applyBorder="1" applyAlignment="1">
      <alignment horizontal="center" vertical="center" wrapText="1" shrinkToFit="1"/>
    </xf>
    <xf numFmtId="0" fontId="14" fillId="32" borderId="51" xfId="0" applyFont="1" applyFill="1" applyBorder="1" applyAlignment="1">
      <alignment horizontal="center" vertical="center" wrapText="1" shrinkToFit="1"/>
    </xf>
    <xf numFmtId="1" fontId="8" fillId="32" borderId="50" xfId="0" applyNumberFormat="1" applyFont="1" applyFill="1" applyBorder="1" applyAlignment="1">
      <alignment horizontal="center" vertical="center" wrapText="1" shrinkToFit="1"/>
    </xf>
    <xf numFmtId="1" fontId="8" fillId="32" borderId="51" xfId="0" applyNumberFormat="1" applyFont="1" applyFill="1" applyBorder="1" applyAlignment="1">
      <alignment horizontal="center" vertical="center" wrapText="1" shrinkToFit="1"/>
    </xf>
    <xf numFmtId="0" fontId="3" fillId="33" borderId="10" xfId="54" applyFont="1" applyFill="1" applyBorder="1">
      <alignment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19" fillId="33" borderId="43" xfId="54" applyFont="1" applyFill="1" applyBorder="1" applyAlignment="1">
      <alignment horizontal="center" vertical="center"/>
      <protection/>
    </xf>
    <xf numFmtId="0" fontId="19" fillId="33" borderId="43" xfId="54" applyFont="1" applyFill="1" applyBorder="1" applyAlignment="1">
      <alignment horizontal="center" vertical="center" wrapText="1"/>
      <protection/>
    </xf>
    <xf numFmtId="0" fontId="19" fillId="33" borderId="52" xfId="54" applyFont="1" applyFill="1" applyBorder="1" applyAlignment="1">
      <alignment horizontal="center" vertical="center" wrapText="1"/>
      <protection/>
    </xf>
    <xf numFmtId="0" fontId="18" fillId="33" borderId="53" xfId="54" applyFont="1" applyFill="1" applyBorder="1" applyAlignment="1">
      <alignment horizontal="center" vertical="center"/>
      <protection/>
    </xf>
    <xf numFmtId="0" fontId="18" fillId="33" borderId="53" xfId="54" applyFont="1" applyFill="1" applyBorder="1" applyAlignment="1">
      <alignment horizontal="center" vertical="center" wrapText="1"/>
      <protection/>
    </xf>
    <xf numFmtId="0" fontId="8" fillId="32" borderId="20" xfId="0" applyFont="1" applyFill="1" applyBorder="1" applyAlignment="1">
      <alignment horizontal="center" vertical="center" wrapText="1" shrinkToFit="1"/>
    </xf>
    <xf numFmtId="0" fontId="6" fillId="33" borderId="54" xfId="54" applyFont="1" applyFill="1" applyBorder="1" applyAlignment="1">
      <alignment horizontal="left"/>
      <protection/>
    </xf>
    <xf numFmtId="0" fontId="3" fillId="33" borderId="20" xfId="54" applyFont="1" applyFill="1" applyBorder="1" applyAlignment="1">
      <alignment horizontal="left"/>
      <protection/>
    </xf>
    <xf numFmtId="0" fontId="6" fillId="33" borderId="16" xfId="54" applyFont="1" applyFill="1" applyBorder="1" applyAlignment="1">
      <alignment horizontal="left"/>
      <protection/>
    </xf>
    <xf numFmtId="0" fontId="21" fillId="32" borderId="20" xfId="53" applyFont="1" applyFill="1" applyBorder="1" applyAlignment="1">
      <alignment horizontal="center" vertical="center" wrapText="1"/>
      <protection/>
    </xf>
    <xf numFmtId="0" fontId="14" fillId="32" borderId="55" xfId="53" applyFont="1" applyFill="1" applyBorder="1" applyAlignment="1">
      <alignment horizontal="center" wrapText="1"/>
      <protection/>
    </xf>
    <xf numFmtId="0" fontId="14" fillId="32" borderId="56" xfId="53" applyFont="1" applyFill="1" applyBorder="1" applyAlignment="1">
      <alignment horizontal="center" wrapText="1"/>
      <protection/>
    </xf>
    <xf numFmtId="0" fontId="14" fillId="32" borderId="57" xfId="53" applyFont="1" applyFill="1" applyBorder="1" applyAlignment="1">
      <alignment horizontal="center" wrapText="1"/>
      <protection/>
    </xf>
    <xf numFmtId="0" fontId="22" fillId="32" borderId="16" xfId="53" applyFont="1" applyFill="1" applyBorder="1" applyAlignment="1">
      <alignment horizontal="center" vertical="center" wrapText="1"/>
      <protection/>
    </xf>
    <xf numFmtId="0" fontId="14" fillId="32" borderId="55" xfId="53" applyFont="1" applyFill="1" applyBorder="1" applyAlignment="1">
      <alignment horizontal="center" vertical="center" wrapText="1"/>
      <protection/>
    </xf>
    <xf numFmtId="0" fontId="14" fillId="32" borderId="58" xfId="53" applyFont="1" applyFill="1" applyBorder="1" applyAlignment="1">
      <alignment horizontal="center" wrapText="1"/>
      <protection/>
    </xf>
    <xf numFmtId="49" fontId="2" fillId="32" borderId="20" xfId="0" applyNumberFormat="1" applyFont="1" applyFill="1" applyBorder="1" applyAlignment="1">
      <alignment horizontal="center" vertical="center" wrapText="1"/>
    </xf>
    <xf numFmtId="49" fontId="2" fillId="32" borderId="32" xfId="0" applyNumberFormat="1" applyFont="1" applyFill="1" applyBorder="1" applyAlignment="1">
      <alignment horizontal="center" vertical="center" wrapText="1"/>
    </xf>
    <xf numFmtId="49" fontId="8" fillId="32" borderId="55" xfId="0" applyNumberFormat="1" applyFont="1" applyFill="1" applyBorder="1" applyAlignment="1">
      <alignment horizontal="center" vertical="center" wrapText="1"/>
    </xf>
    <xf numFmtId="49" fontId="8" fillId="32" borderId="56" xfId="0" applyNumberFormat="1" applyFont="1" applyFill="1" applyBorder="1" applyAlignment="1">
      <alignment horizontal="center" vertical="center" wrapText="1"/>
    </xf>
    <xf numFmtId="49" fontId="8" fillId="32" borderId="57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0" fontId="14" fillId="32" borderId="56" xfId="53" applyFont="1" applyFill="1" applyBorder="1" applyAlignment="1">
      <alignment horizontal="center" vertical="center" wrapText="1"/>
      <protection/>
    </xf>
    <xf numFmtId="0" fontId="2" fillId="32" borderId="16" xfId="0" applyFont="1" applyFill="1" applyBorder="1" applyAlignment="1">
      <alignment horizontal="center" vertical="center" wrapText="1"/>
    </xf>
    <xf numFmtId="0" fontId="14" fillId="32" borderId="57" xfId="53" applyFont="1" applyFill="1" applyBorder="1" applyAlignment="1">
      <alignment horizontal="center" vertical="center" wrapText="1"/>
      <protection/>
    </xf>
    <xf numFmtId="0" fontId="21" fillId="32" borderId="16" xfId="53" applyFont="1" applyFill="1" applyBorder="1" applyAlignment="1">
      <alignment horizontal="center" vertical="center" wrapText="1"/>
      <protection/>
    </xf>
    <xf numFmtId="49" fontId="2" fillId="32" borderId="16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vertical="center" wrapText="1"/>
    </xf>
    <xf numFmtId="0" fontId="2" fillId="32" borderId="20" xfId="0" applyFont="1" applyFill="1" applyBorder="1" applyAlignment="1">
      <alignment vertical="center" wrapText="1"/>
    </xf>
    <xf numFmtId="0" fontId="14" fillId="32" borderId="36" xfId="53" applyFont="1" applyFill="1" applyBorder="1" applyAlignment="1">
      <alignment horizontal="center" vertical="center" wrapText="1"/>
      <protection/>
    </xf>
    <xf numFmtId="0" fontId="14" fillId="32" borderId="26" xfId="53" applyFont="1" applyFill="1" applyBorder="1" applyAlignment="1">
      <alignment horizontal="center" vertical="center" wrapText="1"/>
      <protection/>
    </xf>
    <xf numFmtId="49" fontId="2" fillId="32" borderId="14" xfId="0" applyNumberFormat="1" applyFont="1" applyFill="1" applyBorder="1" applyAlignment="1">
      <alignment horizontal="center" vertical="center" wrapText="1" shrinkToFit="1"/>
    </xf>
    <xf numFmtId="0" fontId="14" fillId="32" borderId="37" xfId="53" applyFont="1" applyFill="1" applyBorder="1" applyAlignment="1">
      <alignment horizontal="center" vertical="center" wrapText="1"/>
      <protection/>
    </xf>
    <xf numFmtId="0" fontId="6" fillId="33" borderId="41" xfId="54" applyFont="1" applyFill="1" applyBorder="1">
      <alignment/>
      <protection/>
    </xf>
    <xf numFmtId="0" fontId="21" fillId="32" borderId="10" xfId="53" applyFont="1" applyFill="1" applyBorder="1" applyAlignment="1">
      <alignment horizontal="left" vertical="center" wrapText="1"/>
      <protection/>
    </xf>
    <xf numFmtId="0" fontId="14" fillId="32" borderId="59" xfId="53" applyFont="1" applyFill="1" applyBorder="1" applyAlignment="1">
      <alignment vertical="center" wrapText="1"/>
      <protection/>
    </xf>
    <xf numFmtId="0" fontId="14" fillId="32" borderId="38" xfId="53" applyFont="1" applyFill="1" applyBorder="1" applyAlignment="1">
      <alignment vertical="center" wrapText="1"/>
      <protection/>
    </xf>
    <xf numFmtId="0" fontId="14" fillId="32" borderId="60" xfId="53" applyFont="1" applyFill="1" applyBorder="1" applyAlignment="1">
      <alignment vertical="center" wrapText="1"/>
      <protection/>
    </xf>
    <xf numFmtId="0" fontId="22" fillId="32" borderId="41" xfId="53" applyFont="1" applyFill="1" applyBorder="1" applyAlignment="1">
      <alignment horizontal="left" wrapText="1"/>
      <protection/>
    </xf>
    <xf numFmtId="0" fontId="14" fillId="32" borderId="39" xfId="53" applyFont="1" applyFill="1" applyBorder="1" applyAlignment="1">
      <alignment wrapText="1"/>
      <protection/>
    </xf>
    <xf numFmtId="0" fontId="8" fillId="32" borderId="59" xfId="0" applyFont="1" applyFill="1" applyBorder="1" applyAlignment="1">
      <alignment horizontal="left" vertical="center" wrapText="1"/>
    </xf>
    <xf numFmtId="0" fontId="8" fillId="32" borderId="38" xfId="0" applyFont="1" applyFill="1" applyBorder="1" applyAlignment="1">
      <alignment horizontal="left" vertical="center" wrapText="1"/>
    </xf>
    <xf numFmtId="0" fontId="18" fillId="32" borderId="38" xfId="52" applyFont="1" applyFill="1" applyBorder="1" applyAlignment="1">
      <alignment horizontal="left" vertical="center" wrapText="1"/>
      <protection/>
    </xf>
    <xf numFmtId="0" fontId="18" fillId="32" borderId="60" xfId="52" applyFont="1" applyFill="1" applyBorder="1" applyAlignment="1">
      <alignment horizontal="left" vertical="center" wrapText="1"/>
      <protection/>
    </xf>
    <xf numFmtId="0" fontId="8" fillId="32" borderId="60" xfId="0" applyFont="1" applyFill="1" applyBorder="1" applyAlignment="1">
      <alignment vertical="center" wrapText="1"/>
    </xf>
    <xf numFmtId="0" fontId="8" fillId="32" borderId="59" xfId="0" applyFont="1" applyFill="1" applyBorder="1" applyAlignment="1">
      <alignment vertical="center" wrapText="1"/>
    </xf>
    <xf numFmtId="0" fontId="14" fillId="32" borderId="38" xfId="53" applyFont="1" applyFill="1" applyBorder="1" applyAlignment="1">
      <alignment horizontal="left" vertical="center" wrapText="1"/>
      <protection/>
    </xf>
    <xf numFmtId="0" fontId="8" fillId="32" borderId="60" xfId="53" applyFont="1" applyFill="1" applyBorder="1" applyAlignment="1">
      <alignment wrapText="1"/>
      <protection/>
    </xf>
    <xf numFmtId="0" fontId="21" fillId="32" borderId="41" xfId="53" applyFont="1" applyFill="1" applyBorder="1" applyAlignment="1">
      <alignment horizontal="left" vertical="center" wrapText="1"/>
      <protection/>
    </xf>
    <xf numFmtId="0" fontId="14" fillId="32" borderId="59" xfId="53" applyFont="1" applyFill="1" applyBorder="1" applyAlignment="1">
      <alignment horizontal="left" vertical="center" wrapText="1"/>
      <protection/>
    </xf>
    <xf numFmtId="0" fontId="8" fillId="32" borderId="38" xfId="53" applyFont="1" applyFill="1" applyBorder="1" applyAlignment="1">
      <alignment horizontal="left" vertical="center" wrapText="1"/>
      <protection/>
    </xf>
    <xf numFmtId="0" fontId="8" fillId="32" borderId="60" xfId="53" applyFont="1" applyFill="1" applyBorder="1" applyAlignment="1">
      <alignment horizontal="left" vertical="center" wrapText="1"/>
      <protection/>
    </xf>
    <xf numFmtId="0" fontId="22" fillId="32" borderId="41" xfId="53" applyFont="1" applyFill="1" applyBorder="1" applyAlignment="1">
      <alignment horizontal="left" vertical="center" wrapText="1"/>
      <protection/>
    </xf>
    <xf numFmtId="0" fontId="14" fillId="32" borderId="38" xfId="0" applyFont="1" applyFill="1" applyBorder="1" applyAlignment="1">
      <alignment vertical="justify" wrapText="1"/>
    </xf>
    <xf numFmtId="0" fontId="17" fillId="32" borderId="28" xfId="0" applyFont="1" applyFill="1" applyBorder="1" applyAlignment="1">
      <alignment horizontal="right" vertical="center" wrapText="1"/>
    </xf>
    <xf numFmtId="0" fontId="18" fillId="33" borderId="36" xfId="54" applyFont="1" applyFill="1" applyBorder="1" applyAlignment="1">
      <alignment horizontal="center" vertical="center"/>
      <protection/>
    </xf>
    <xf numFmtId="0" fontId="19" fillId="33" borderId="45" xfId="54" applyFont="1" applyFill="1" applyBorder="1" applyAlignment="1">
      <alignment horizontal="center" vertical="center"/>
      <protection/>
    </xf>
    <xf numFmtId="0" fontId="18" fillId="33" borderId="61" xfId="54" applyFont="1" applyFill="1" applyBorder="1" applyAlignment="1">
      <alignment horizontal="center" vertical="center"/>
      <protection/>
    </xf>
    <xf numFmtId="1" fontId="14" fillId="32" borderId="36" xfId="0" applyNumberFormat="1" applyFont="1" applyFill="1" applyBorder="1" applyAlignment="1">
      <alignment horizontal="center" vertical="center" wrapText="1" shrinkToFit="1"/>
    </xf>
    <xf numFmtId="0" fontId="14" fillId="32" borderId="37" xfId="0" applyFont="1" applyFill="1" applyBorder="1" applyAlignment="1">
      <alignment horizontal="center" vertical="center" wrapText="1" shrinkToFit="1"/>
    </xf>
    <xf numFmtId="0" fontId="6" fillId="33" borderId="41" xfId="54" applyFont="1" applyFill="1" applyBorder="1" applyAlignment="1">
      <alignment horizontal="center" vertical="center"/>
      <protection/>
    </xf>
    <xf numFmtId="0" fontId="20" fillId="32" borderId="36" xfId="53" applyFont="1" applyFill="1" applyBorder="1" applyAlignment="1">
      <alignment horizontal="center" vertical="center" wrapText="1"/>
      <protection/>
    </xf>
    <xf numFmtId="0" fontId="20" fillId="32" borderId="37" xfId="53" applyFont="1" applyFill="1" applyBorder="1" applyAlignment="1">
      <alignment horizontal="center" vertical="center" wrapText="1"/>
      <protection/>
    </xf>
    <xf numFmtId="0" fontId="14" fillId="32" borderId="26" xfId="0" applyFont="1" applyFill="1" applyBorder="1" applyAlignment="1">
      <alignment horizontal="center" vertical="justify" wrapText="1"/>
    </xf>
    <xf numFmtId="0" fontId="19" fillId="33" borderId="29" xfId="54" applyFont="1" applyFill="1" applyBorder="1" applyAlignment="1">
      <alignment horizontal="center" vertical="center"/>
      <protection/>
    </xf>
    <xf numFmtId="0" fontId="19" fillId="33" borderId="52" xfId="54" applyFont="1" applyFill="1" applyBorder="1" applyAlignment="1">
      <alignment horizontal="center" vertical="center"/>
      <protection/>
    </xf>
    <xf numFmtId="0" fontId="18" fillId="33" borderId="62" xfId="54" applyFont="1" applyFill="1" applyBorder="1" applyAlignment="1">
      <alignment horizontal="center" vertical="center"/>
      <protection/>
    </xf>
    <xf numFmtId="0" fontId="18" fillId="33" borderId="63" xfId="54" applyFont="1" applyFill="1" applyBorder="1" applyAlignment="1">
      <alignment horizontal="center" vertical="center"/>
      <protection/>
    </xf>
    <xf numFmtId="1" fontId="14" fillId="32" borderId="64" xfId="0" applyNumberFormat="1" applyFont="1" applyFill="1" applyBorder="1" applyAlignment="1">
      <alignment horizontal="center" vertical="center" wrapText="1" shrinkToFit="1"/>
    </xf>
    <xf numFmtId="1" fontId="14" fillId="32" borderId="50" xfId="0" applyNumberFormat="1" applyFont="1" applyFill="1" applyBorder="1" applyAlignment="1">
      <alignment horizontal="center" vertical="center" wrapText="1" shrinkToFit="1"/>
    </xf>
    <xf numFmtId="1" fontId="14" fillId="32" borderId="65" xfId="0" applyNumberFormat="1" applyFont="1" applyFill="1" applyBorder="1" applyAlignment="1">
      <alignment horizontal="center" vertical="center" wrapText="1" shrinkToFit="1"/>
    </xf>
    <xf numFmtId="1" fontId="14" fillId="32" borderId="66" xfId="0" applyNumberFormat="1" applyFont="1" applyFill="1" applyBorder="1" applyAlignment="1">
      <alignment horizontal="center" vertical="center" wrapText="1" shrinkToFit="1"/>
    </xf>
    <xf numFmtId="1" fontId="8" fillId="32" borderId="33" xfId="0" applyNumberFormat="1" applyFont="1" applyFill="1" applyBorder="1" applyAlignment="1">
      <alignment horizontal="center" vertical="center" wrapText="1" shrinkToFit="1"/>
    </xf>
    <xf numFmtId="1" fontId="14" fillId="32" borderId="51" xfId="0" applyNumberFormat="1" applyFont="1" applyFill="1" applyBorder="1" applyAlignment="1">
      <alignment horizontal="center" vertical="center" wrapText="1" shrinkToFit="1"/>
    </xf>
    <xf numFmtId="1" fontId="14" fillId="32" borderId="33" xfId="0" applyNumberFormat="1" applyFont="1" applyFill="1" applyBorder="1" applyAlignment="1">
      <alignment horizontal="center" vertical="center" wrapText="1" shrinkToFit="1"/>
    </xf>
    <xf numFmtId="1" fontId="14" fillId="32" borderId="35" xfId="0" applyNumberFormat="1" applyFont="1" applyFill="1" applyBorder="1" applyAlignment="1">
      <alignment horizontal="center" vertical="center" wrapText="1" shrinkToFit="1"/>
    </xf>
    <xf numFmtId="1" fontId="8" fillId="32" borderId="34" xfId="0" applyNumberFormat="1" applyFont="1" applyFill="1" applyBorder="1" applyAlignment="1">
      <alignment horizontal="center" vertical="center" wrapText="1" shrinkToFit="1"/>
    </xf>
    <xf numFmtId="1" fontId="8" fillId="32" borderId="35" xfId="0" applyNumberFormat="1" applyFont="1" applyFill="1" applyBorder="1" applyAlignment="1">
      <alignment horizontal="center" vertical="center" wrapText="1" shrinkToFit="1"/>
    </xf>
    <xf numFmtId="0" fontId="19" fillId="33" borderId="44" xfId="54" applyFont="1" applyFill="1" applyBorder="1" applyAlignment="1">
      <alignment horizontal="center" vertical="center"/>
      <protection/>
    </xf>
    <xf numFmtId="0" fontId="18" fillId="33" borderId="67" xfId="54" applyFont="1" applyFill="1" applyBorder="1" applyAlignment="1">
      <alignment horizontal="center" vertical="center"/>
      <protection/>
    </xf>
    <xf numFmtId="0" fontId="20" fillId="32" borderId="68" xfId="53" applyFont="1" applyFill="1" applyBorder="1" applyAlignment="1">
      <alignment horizontal="center" vertical="center" wrapText="1"/>
      <protection/>
    </xf>
    <xf numFmtId="0" fontId="20" fillId="32" borderId="23" xfId="53" applyFont="1" applyFill="1" applyBorder="1" applyAlignment="1">
      <alignment horizontal="center" vertical="center" wrapText="1"/>
      <protection/>
    </xf>
    <xf numFmtId="0" fontId="20" fillId="32" borderId="69" xfId="53" applyFont="1" applyFill="1" applyBorder="1" applyAlignment="1">
      <alignment horizontal="center" vertical="center" wrapText="1"/>
      <protection/>
    </xf>
    <xf numFmtId="0" fontId="20" fillId="32" borderId="24" xfId="53" applyFont="1" applyFill="1" applyBorder="1" applyAlignment="1">
      <alignment horizontal="center" vertical="center" wrapText="1"/>
      <protection/>
    </xf>
    <xf numFmtId="1" fontId="2" fillId="32" borderId="70" xfId="0" applyNumberFormat="1" applyFont="1" applyFill="1" applyBorder="1" applyAlignment="1">
      <alignment horizontal="center" vertical="center" wrapText="1" shrinkToFit="1"/>
    </xf>
    <xf numFmtId="0" fontId="20" fillId="32" borderId="25" xfId="53" applyFont="1" applyFill="1" applyBorder="1" applyAlignment="1">
      <alignment horizontal="center" vertical="center" wrapText="1"/>
      <protection/>
    </xf>
    <xf numFmtId="1" fontId="2" fillId="32" borderId="18" xfId="0" applyNumberFormat="1" applyFont="1" applyFill="1" applyBorder="1" applyAlignment="1">
      <alignment horizontal="center" vertical="center" wrapText="1" shrinkToFit="1"/>
    </xf>
    <xf numFmtId="1" fontId="21" fillId="32" borderId="46" xfId="0" applyNumberFormat="1" applyFont="1" applyFill="1" applyBorder="1" applyAlignment="1">
      <alignment horizontal="center" vertical="center" wrapText="1" shrinkToFit="1"/>
    </xf>
    <xf numFmtId="0" fontId="14" fillId="32" borderId="25" xfId="0" applyFont="1" applyFill="1" applyBorder="1" applyAlignment="1">
      <alignment horizontal="center" vertical="center" wrapText="1" shrinkToFit="1"/>
    </xf>
    <xf numFmtId="1" fontId="2" fillId="32" borderId="25" xfId="0" applyNumberFormat="1" applyFont="1" applyFill="1" applyBorder="1" applyAlignment="1">
      <alignment horizontal="center" vertical="center" wrapText="1" shrinkToFit="1"/>
    </xf>
    <xf numFmtId="0" fontId="14" fillId="32" borderId="23" xfId="0" applyFont="1" applyFill="1" applyBorder="1" applyAlignment="1">
      <alignment horizontal="center" vertical="justify" wrapText="1"/>
    </xf>
    <xf numFmtId="0" fontId="18" fillId="33" borderId="63" xfId="54" applyFont="1" applyFill="1" applyBorder="1" applyAlignment="1">
      <alignment horizontal="center" vertical="center" wrapText="1"/>
      <protection/>
    </xf>
    <xf numFmtId="0" fontId="60" fillId="32" borderId="50" xfId="0" applyFont="1" applyFill="1" applyBorder="1" applyAlignment="1">
      <alignment horizontal="center" vertical="center" wrapText="1" shrinkToFit="1"/>
    </xf>
    <xf numFmtId="0" fontId="8" fillId="32" borderId="50" xfId="0" applyFont="1" applyFill="1" applyBorder="1" applyAlignment="1">
      <alignment horizontal="center" vertical="center" wrapText="1" shrinkToFit="1"/>
    </xf>
    <xf numFmtId="0" fontId="2" fillId="32" borderId="13" xfId="0" applyFont="1" applyFill="1" applyBorder="1" applyAlignment="1">
      <alignment horizontal="center" vertical="center" wrapText="1" shrinkToFit="1"/>
    </xf>
    <xf numFmtId="0" fontId="2" fillId="32" borderId="50" xfId="0" applyFont="1" applyFill="1" applyBorder="1" applyAlignment="1">
      <alignment horizontal="center" vertical="center" wrapText="1" shrinkToFit="1"/>
    </xf>
    <xf numFmtId="0" fontId="2" fillId="32" borderId="51" xfId="0" applyFont="1" applyFill="1" applyBorder="1" applyAlignment="1">
      <alignment horizontal="center" vertical="center" wrapText="1" shrinkToFit="1"/>
    </xf>
    <xf numFmtId="0" fontId="14" fillId="32" borderId="50" xfId="0" applyFont="1" applyFill="1" applyBorder="1" applyAlignment="1">
      <alignment vertical="justify" wrapText="1"/>
    </xf>
    <xf numFmtId="0" fontId="6" fillId="33" borderId="13" xfId="54" applyFont="1" applyFill="1" applyBorder="1">
      <alignment/>
      <protection/>
    </xf>
    <xf numFmtId="0" fontId="4" fillId="33" borderId="11" xfId="54" applyFont="1" applyFill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19" fillId="33" borderId="30" xfId="53" applyFont="1" applyFill="1" applyBorder="1" applyAlignment="1">
      <alignment horizontal="center" vertical="center"/>
      <protection/>
    </xf>
    <xf numFmtId="0" fontId="6" fillId="33" borderId="55" xfId="54" applyFont="1" applyFill="1" applyBorder="1" applyAlignment="1">
      <alignment horizontal="center" vertical="center"/>
      <protection/>
    </xf>
    <xf numFmtId="0" fontId="6" fillId="33" borderId="56" xfId="54" applyFont="1" applyFill="1" applyBorder="1" applyAlignment="1">
      <alignment horizontal="center" vertical="center"/>
      <protection/>
    </xf>
    <xf numFmtId="0" fontId="6" fillId="33" borderId="58" xfId="54" applyFont="1" applyFill="1" applyBorder="1" applyAlignment="1">
      <alignment horizontal="center" vertical="center"/>
      <protection/>
    </xf>
    <xf numFmtId="0" fontId="19" fillId="33" borderId="28" xfId="53" applyFont="1" applyFill="1" applyBorder="1" applyAlignment="1">
      <alignment horizontal="center" vertical="center"/>
      <protection/>
    </xf>
    <xf numFmtId="0" fontId="14" fillId="32" borderId="55" xfId="53" applyFont="1" applyFill="1" applyBorder="1" applyAlignment="1" quotePrefix="1">
      <alignment horizontal="center" vertical="center" wrapText="1"/>
      <protection/>
    </xf>
    <xf numFmtId="0" fontId="14" fillId="32" borderId="58" xfId="53" applyFont="1" applyFill="1" applyBorder="1" applyAlignment="1">
      <alignment horizontal="center" vertical="center" wrapText="1"/>
      <protection/>
    </xf>
    <xf numFmtId="0" fontId="14" fillId="32" borderId="56" xfId="53" applyFont="1" applyFill="1" applyBorder="1" applyAlignment="1" quotePrefix="1">
      <alignment horizontal="center" vertical="center" wrapText="1"/>
      <protection/>
    </xf>
    <xf numFmtId="0" fontId="14" fillId="32" borderId="57" xfId="53" applyFont="1" applyFill="1" applyBorder="1" applyAlignment="1" quotePrefix="1">
      <alignment horizontal="center" vertical="center" wrapText="1"/>
      <protection/>
    </xf>
    <xf numFmtId="0" fontId="20" fillId="32" borderId="22" xfId="53" applyFont="1" applyFill="1" applyBorder="1" applyAlignment="1">
      <alignment horizontal="center" vertical="center"/>
      <protection/>
    </xf>
    <xf numFmtId="0" fontId="20" fillId="32" borderId="35" xfId="53" applyFont="1" applyFill="1" applyBorder="1" applyAlignment="1">
      <alignment horizontal="center" vertical="center"/>
      <protection/>
    </xf>
    <xf numFmtId="1" fontId="21" fillId="32" borderId="41" xfId="0" applyNumberFormat="1" applyFont="1" applyFill="1" applyBorder="1" applyAlignment="1">
      <alignment horizontal="center" vertical="center" wrapText="1" shrinkToFit="1"/>
    </xf>
    <xf numFmtId="0" fontId="14" fillId="32" borderId="54" xfId="53" applyFont="1" applyFill="1" applyBorder="1" applyAlignment="1" quotePrefix="1">
      <alignment horizontal="center" vertical="center" wrapText="1"/>
      <protection/>
    </xf>
    <xf numFmtId="0" fontId="14" fillId="32" borderId="58" xfId="53" applyFont="1" applyFill="1" applyBorder="1" applyAlignment="1" quotePrefix="1">
      <alignment horizontal="center" vertical="center" wrapText="1"/>
      <protection/>
    </xf>
    <xf numFmtId="0" fontId="14" fillId="32" borderId="54" xfId="53" applyFont="1" applyFill="1" applyBorder="1" applyAlignment="1">
      <alignment horizontal="center" vertical="center" wrapText="1"/>
      <protection/>
    </xf>
    <xf numFmtId="0" fontId="18" fillId="33" borderId="24" xfId="54" applyFont="1" applyFill="1" applyBorder="1" applyAlignment="1">
      <alignment horizontal="center" vertical="center"/>
      <protection/>
    </xf>
    <xf numFmtId="0" fontId="18" fillId="33" borderId="23" xfId="54" applyFont="1" applyFill="1" applyBorder="1" applyAlignment="1">
      <alignment horizontal="center" vertical="center"/>
      <protection/>
    </xf>
    <xf numFmtId="0" fontId="18" fillId="33" borderId="25" xfId="54" applyFont="1" applyFill="1" applyBorder="1" applyAlignment="1">
      <alignment horizontal="center" vertical="center"/>
      <protection/>
    </xf>
    <xf numFmtId="0" fontId="18" fillId="33" borderId="37" xfId="54" applyFont="1" applyFill="1" applyBorder="1" applyAlignment="1">
      <alignment horizontal="center" vertical="center"/>
      <protection/>
    </xf>
    <xf numFmtId="0" fontId="18" fillId="33" borderId="33" xfId="54" applyFont="1" applyFill="1" applyBorder="1" applyAlignment="1">
      <alignment horizontal="center" vertical="center"/>
      <protection/>
    </xf>
    <xf numFmtId="0" fontId="18" fillId="33" borderId="34" xfId="54" applyFont="1" applyFill="1" applyBorder="1" applyAlignment="1">
      <alignment horizontal="center" vertical="center"/>
      <protection/>
    </xf>
    <xf numFmtId="0" fontId="18" fillId="33" borderId="35" xfId="54" applyFont="1" applyFill="1" applyBorder="1" applyAlignment="1">
      <alignment horizontal="center" vertical="center"/>
      <protection/>
    </xf>
    <xf numFmtId="0" fontId="6" fillId="32" borderId="56" xfId="54" applyFont="1" applyFill="1" applyBorder="1" applyAlignment="1">
      <alignment horizontal="left"/>
      <protection/>
    </xf>
    <xf numFmtId="0" fontId="14" fillId="32" borderId="50" xfId="0" applyFont="1" applyFill="1" applyBorder="1" applyAlignment="1">
      <alignment horizontal="left"/>
    </xf>
    <xf numFmtId="0" fontId="6" fillId="32" borderId="50" xfId="54" applyFont="1" applyFill="1" applyBorder="1">
      <alignment/>
      <protection/>
    </xf>
    <xf numFmtId="0" fontId="14" fillId="32" borderId="50" xfId="0" applyFont="1" applyFill="1" applyBorder="1" applyAlignment="1">
      <alignment vertical="center" wrapText="1"/>
    </xf>
    <xf numFmtId="0" fontId="6" fillId="32" borderId="51" xfId="54" applyFont="1" applyFill="1" applyBorder="1">
      <alignment/>
      <protection/>
    </xf>
    <xf numFmtId="0" fontId="3" fillId="32" borderId="16" xfId="54" applyFont="1" applyFill="1" applyBorder="1" applyAlignment="1">
      <alignment horizontal="left"/>
      <protection/>
    </xf>
    <xf numFmtId="0" fontId="6" fillId="32" borderId="55" xfId="54" applyFont="1" applyFill="1" applyBorder="1" applyAlignment="1">
      <alignment horizontal="left"/>
      <protection/>
    </xf>
    <xf numFmtId="0" fontId="6" fillId="32" borderId="59" xfId="54" applyFont="1" applyFill="1" applyBorder="1">
      <alignment/>
      <protection/>
    </xf>
    <xf numFmtId="0" fontId="6" fillId="32" borderId="38" xfId="54" applyFont="1" applyFill="1" applyBorder="1">
      <alignment/>
      <protection/>
    </xf>
    <xf numFmtId="0" fontId="6" fillId="32" borderId="58" xfId="54" applyFont="1" applyFill="1" applyBorder="1" applyAlignment="1">
      <alignment horizontal="left"/>
      <protection/>
    </xf>
    <xf numFmtId="0" fontId="6" fillId="32" borderId="39" xfId="54" applyFont="1" applyFill="1" applyBorder="1">
      <alignment/>
      <protection/>
    </xf>
    <xf numFmtId="49" fontId="6" fillId="32" borderId="16" xfId="0" applyNumberFormat="1" applyFont="1" applyFill="1" applyBorder="1" applyAlignment="1">
      <alignment horizontal="center" vertical="top" wrapText="1"/>
    </xf>
    <xf numFmtId="49" fontId="6" fillId="32" borderId="0" xfId="0" applyNumberFormat="1" applyFont="1" applyFill="1" applyBorder="1" applyAlignment="1">
      <alignment horizontal="center" vertical="top" wrapText="1"/>
    </xf>
    <xf numFmtId="0" fontId="5" fillId="32" borderId="20" xfId="0" applyFont="1" applyFill="1" applyBorder="1" applyAlignment="1">
      <alignment horizontal="left" vertical="center" wrapText="1" shrinkToFit="1"/>
    </xf>
    <xf numFmtId="0" fontId="5" fillId="32" borderId="46" xfId="0" applyFont="1" applyFill="1" applyBorder="1" applyAlignment="1">
      <alignment horizontal="left" vertical="center" wrapText="1" shrinkToFit="1"/>
    </xf>
    <xf numFmtId="0" fontId="5" fillId="32" borderId="14" xfId="0" applyFont="1" applyFill="1" applyBorder="1" applyAlignment="1">
      <alignment horizontal="left" vertical="center" wrapText="1" shrinkToFit="1"/>
    </xf>
    <xf numFmtId="0" fontId="5" fillId="32" borderId="10" xfId="0" applyFont="1" applyFill="1" applyBorder="1" applyAlignment="1">
      <alignment horizontal="left" vertical="center" wrapText="1" shrinkToFit="1"/>
    </xf>
    <xf numFmtId="49" fontId="3" fillId="32" borderId="32" xfId="0" applyNumberFormat="1" applyFont="1" applyFill="1" applyBorder="1" applyAlignment="1">
      <alignment horizontal="left" vertical="top" wrapText="1"/>
    </xf>
    <xf numFmtId="49" fontId="3" fillId="32" borderId="70" xfId="0" applyNumberFormat="1" applyFont="1" applyFill="1" applyBorder="1" applyAlignment="1">
      <alignment horizontal="left" vertical="top" wrapText="1"/>
    </xf>
    <xf numFmtId="49" fontId="3" fillId="32" borderId="31" xfId="0" applyNumberFormat="1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center" vertical="center" textRotation="90" wrapText="1" shrinkToFi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left" vertical="top" wrapText="1"/>
    </xf>
    <xf numFmtId="49" fontId="3" fillId="32" borderId="0" xfId="0" applyNumberFormat="1" applyFont="1" applyFill="1" applyBorder="1" applyAlignment="1">
      <alignment horizontal="left" vertical="top" wrapText="1"/>
    </xf>
    <xf numFmtId="49" fontId="3" fillId="32" borderId="15" xfId="0" applyNumberFormat="1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center" wrapText="1" shrinkToFit="1"/>
    </xf>
    <xf numFmtId="0" fontId="8" fillId="32" borderId="41" xfId="0" applyFont="1" applyFill="1" applyBorder="1" applyAlignment="1">
      <alignment horizontal="distributed" textRotation="90" wrapText="1" shrinkToFit="1"/>
    </xf>
    <xf numFmtId="0" fontId="8" fillId="32" borderId="28" xfId="0" applyFont="1" applyFill="1" applyBorder="1" applyAlignment="1">
      <alignment horizontal="distributed" textRotation="90" wrapText="1" shrinkToFit="1"/>
    </xf>
    <xf numFmtId="0" fontId="2" fillId="32" borderId="32" xfId="0" applyFont="1" applyFill="1" applyBorder="1" applyAlignment="1">
      <alignment horizontal="center" vertical="center" wrapText="1" shrinkToFit="1"/>
    </xf>
    <xf numFmtId="0" fontId="2" fillId="32" borderId="70" xfId="0" applyFont="1" applyFill="1" applyBorder="1" applyAlignment="1">
      <alignment horizontal="center" vertical="center" wrapText="1" shrinkToFit="1"/>
    </xf>
    <xf numFmtId="0" fontId="2" fillId="32" borderId="31" xfId="0" applyFont="1" applyFill="1" applyBorder="1" applyAlignment="1">
      <alignment horizontal="center" vertical="center" wrapText="1" shrinkToFit="1"/>
    </xf>
    <xf numFmtId="0" fontId="2" fillId="32" borderId="17" xfId="0" applyFont="1" applyFill="1" applyBorder="1" applyAlignment="1">
      <alignment horizontal="center" vertical="center" wrapText="1" shrinkToFit="1"/>
    </xf>
    <xf numFmtId="0" fontId="2" fillId="32" borderId="18" xfId="0" applyFont="1" applyFill="1" applyBorder="1" applyAlignment="1">
      <alignment horizontal="center" vertical="center" wrapText="1" shrinkToFit="1"/>
    </xf>
    <xf numFmtId="0" fontId="2" fillId="32" borderId="19" xfId="0" applyFont="1" applyFill="1" applyBorder="1" applyAlignment="1">
      <alignment horizontal="center" vertical="center" wrapText="1" shrinkToFit="1"/>
    </xf>
    <xf numFmtId="0" fontId="2" fillId="32" borderId="20" xfId="0" applyFont="1" applyFill="1" applyBorder="1" applyAlignment="1">
      <alignment horizontal="center" vertical="center" wrapText="1" shrinkToFit="1"/>
    </xf>
    <xf numFmtId="0" fontId="2" fillId="32" borderId="46" xfId="0" applyFont="1" applyFill="1" applyBorder="1" applyAlignment="1">
      <alignment horizontal="center" vertical="center" wrapText="1" shrinkToFit="1"/>
    </xf>
    <xf numFmtId="0" fontId="2" fillId="32" borderId="14" xfId="0" applyFont="1" applyFill="1" applyBorder="1" applyAlignment="1">
      <alignment horizontal="center" vertical="center" wrapText="1" shrinkToFit="1"/>
    </xf>
    <xf numFmtId="0" fontId="6" fillId="32" borderId="17" xfId="0" applyFont="1" applyFill="1" applyBorder="1" applyAlignment="1">
      <alignment horizontal="center" vertical="center" wrapText="1" shrinkToFit="1"/>
    </xf>
    <xf numFmtId="0" fontId="6" fillId="32" borderId="18" xfId="0" applyFont="1" applyFill="1" applyBorder="1" applyAlignment="1">
      <alignment horizontal="center" vertical="center" wrapText="1" shrinkToFit="1"/>
    </xf>
    <xf numFmtId="0" fontId="6" fillId="32" borderId="19" xfId="0" applyFont="1" applyFill="1" applyBorder="1" applyAlignment="1">
      <alignment horizontal="center" vertical="center" wrapText="1" shrinkToFit="1"/>
    </xf>
    <xf numFmtId="0" fontId="2" fillId="32" borderId="28" xfId="0" applyFont="1" applyFill="1" applyBorder="1" applyAlignment="1">
      <alignment horizontal="center" vertical="center" textRotation="90" wrapText="1" shrinkToFit="1"/>
    </xf>
    <xf numFmtId="0" fontId="2" fillId="32" borderId="10" xfId="0" applyFont="1" applyFill="1" applyBorder="1" applyAlignment="1">
      <alignment horizontal="center" vertical="center" textRotation="90" wrapText="1" shrinkToFit="1"/>
    </xf>
    <xf numFmtId="0" fontId="2" fillId="32" borderId="41" xfId="0" applyFont="1" applyFill="1" applyBorder="1" applyAlignment="1">
      <alignment horizontal="center" textRotation="90" wrapText="1" shrinkToFit="1"/>
    </xf>
    <xf numFmtId="0" fontId="2" fillId="32" borderId="28" xfId="0" applyFont="1" applyFill="1" applyBorder="1" applyAlignment="1">
      <alignment horizontal="center" textRotation="90" wrapText="1" shrinkToFit="1"/>
    </xf>
    <xf numFmtId="0" fontId="5" fillId="32" borderId="10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textRotation="90" wrapText="1" shrinkToFit="1"/>
    </xf>
    <xf numFmtId="0" fontId="8" fillId="32" borderId="41" xfId="0" applyFont="1" applyFill="1" applyBorder="1" applyAlignment="1">
      <alignment horizontal="center" textRotation="90" wrapText="1" shrinkToFit="1"/>
    </xf>
    <xf numFmtId="0" fontId="8" fillId="32" borderId="28" xfId="0" applyFont="1" applyFill="1" applyBorder="1" applyAlignment="1">
      <alignment horizontal="center" textRotation="90" wrapText="1" shrinkToFit="1"/>
    </xf>
    <xf numFmtId="0" fontId="8" fillId="32" borderId="30" xfId="0" applyFont="1" applyFill="1" applyBorder="1" applyAlignment="1">
      <alignment horizontal="center" vertical="center" textRotation="90" wrapText="1" shrinkToFit="1"/>
    </xf>
    <xf numFmtId="0" fontId="8" fillId="32" borderId="41" xfId="0" applyFont="1" applyFill="1" applyBorder="1" applyAlignment="1">
      <alignment horizontal="center" vertical="center" textRotation="90" wrapText="1" shrinkToFit="1"/>
    </xf>
    <xf numFmtId="0" fontId="8" fillId="32" borderId="28" xfId="0" applyFont="1" applyFill="1" applyBorder="1" applyAlignment="1">
      <alignment horizontal="center" vertical="center" textRotation="90" wrapText="1" shrinkToFit="1"/>
    </xf>
    <xf numFmtId="0" fontId="15" fillId="32" borderId="17" xfId="0" applyFont="1" applyFill="1" applyBorder="1" applyAlignment="1">
      <alignment horizontal="center" vertical="center" wrapText="1" shrinkToFit="1"/>
    </xf>
    <xf numFmtId="0" fontId="15" fillId="32" borderId="18" xfId="0" applyFont="1" applyFill="1" applyBorder="1" applyAlignment="1">
      <alignment horizontal="center" vertical="center" wrapText="1" shrinkToFit="1"/>
    </xf>
    <xf numFmtId="0" fontId="15" fillId="32" borderId="19" xfId="0" applyFont="1" applyFill="1" applyBorder="1" applyAlignment="1">
      <alignment horizontal="center" vertical="center" wrapText="1" shrinkToFit="1"/>
    </xf>
    <xf numFmtId="0" fontId="2" fillId="32" borderId="32" xfId="0" applyFont="1" applyFill="1" applyBorder="1" applyAlignment="1">
      <alignment horizontal="center" vertical="center" textRotation="90" wrapText="1" shrinkToFit="1"/>
    </xf>
    <xf numFmtId="0" fontId="2" fillId="32" borderId="16" xfId="0" applyFont="1" applyFill="1" applyBorder="1" applyAlignment="1">
      <alignment horizontal="center" vertical="center" textRotation="90" wrapText="1" shrinkToFit="1"/>
    </xf>
    <xf numFmtId="0" fontId="2" fillId="32" borderId="17" xfId="0" applyFont="1" applyFill="1" applyBorder="1" applyAlignment="1">
      <alignment horizontal="center" vertical="center" textRotation="90" wrapText="1" shrinkToFit="1"/>
    </xf>
    <xf numFmtId="0" fontId="21" fillId="32" borderId="10" xfId="0" applyFont="1" applyFill="1" applyBorder="1" applyAlignment="1">
      <alignment horizontal="center" vertical="center" wrapText="1"/>
    </xf>
    <xf numFmtId="0" fontId="21" fillId="32" borderId="20" xfId="0" applyNumberFormat="1" applyFont="1" applyFill="1" applyBorder="1" applyAlignment="1">
      <alignment horizontal="center" vertical="center" wrapText="1"/>
    </xf>
    <xf numFmtId="2" fontId="21" fillId="32" borderId="46" xfId="0" applyNumberFormat="1" applyFont="1" applyFill="1" applyBorder="1" applyAlignment="1">
      <alignment horizontal="center" vertical="center" wrapText="1"/>
    </xf>
    <xf numFmtId="2" fontId="21" fillId="32" borderId="14" xfId="0" applyNumberFormat="1" applyFont="1" applyFill="1" applyBorder="1" applyAlignment="1">
      <alignment horizontal="center" vertical="center" wrapText="1"/>
    </xf>
    <xf numFmtId="0" fontId="21" fillId="32" borderId="10" xfId="0" applyNumberFormat="1" applyFont="1" applyFill="1" applyBorder="1" applyAlignment="1">
      <alignment horizontal="center" vertical="center" wrapText="1"/>
    </xf>
    <xf numFmtId="49" fontId="21" fillId="32" borderId="10" xfId="0" applyNumberFormat="1" applyFont="1" applyFill="1" applyBorder="1" applyAlignment="1">
      <alignment horizontal="center" vertical="center" wrapText="1"/>
    </xf>
    <xf numFmtId="0" fontId="14" fillId="32" borderId="20" xfId="0" applyNumberFormat="1" applyFont="1" applyFill="1" applyBorder="1" applyAlignment="1">
      <alignment horizontal="center" vertical="center" wrapText="1"/>
    </xf>
    <xf numFmtId="49" fontId="14" fillId="32" borderId="14" xfId="0" applyNumberFormat="1" applyFont="1" applyFill="1" applyBorder="1" applyAlignment="1">
      <alignment horizontal="center" vertical="center" wrapText="1"/>
    </xf>
    <xf numFmtId="0" fontId="21" fillId="32" borderId="10" xfId="0" applyNumberFormat="1" applyFont="1" applyFill="1" applyBorder="1" applyAlignment="1">
      <alignment horizontal="center" vertical="top" wrapText="1"/>
    </xf>
    <xf numFmtId="49" fontId="21" fillId="32" borderId="10" xfId="0" applyNumberFormat="1" applyFont="1" applyFill="1" applyBorder="1" applyAlignment="1">
      <alignment horizontal="center" vertical="top" wrapText="1"/>
    </xf>
    <xf numFmtId="0" fontId="22" fillId="32" borderId="46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shrinkToFit="1"/>
    </xf>
    <xf numFmtId="0" fontId="2" fillId="32" borderId="30" xfId="0" applyFont="1" applyFill="1" applyBorder="1" applyAlignment="1">
      <alignment horizontal="center" textRotation="90" wrapText="1" shrinkToFit="1"/>
    </xf>
    <xf numFmtId="0" fontId="14" fillId="32" borderId="20" xfId="0" applyFont="1" applyFill="1" applyBorder="1" applyAlignment="1">
      <alignment horizontal="center" vertical="top" wrapText="1"/>
    </xf>
    <xf numFmtId="0" fontId="14" fillId="32" borderId="14" xfId="0" applyFont="1" applyFill="1" applyBorder="1" applyAlignment="1">
      <alignment horizontal="center" vertical="top" wrapText="1"/>
    </xf>
    <xf numFmtId="0" fontId="14" fillId="32" borderId="20" xfId="0" applyNumberFormat="1" applyFont="1" applyFill="1" applyBorder="1" applyAlignment="1">
      <alignment horizontal="center" vertical="top" wrapText="1"/>
    </xf>
    <xf numFmtId="2" fontId="14" fillId="32" borderId="46" xfId="0" applyNumberFormat="1" applyFont="1" applyFill="1" applyBorder="1" applyAlignment="1">
      <alignment horizontal="center" vertical="top" wrapText="1"/>
    </xf>
    <xf numFmtId="2" fontId="14" fillId="32" borderId="14" xfId="0" applyNumberFormat="1" applyFont="1" applyFill="1" applyBorder="1" applyAlignment="1">
      <alignment horizontal="center" vertical="top" wrapText="1"/>
    </xf>
    <xf numFmtId="0" fontId="2" fillId="32" borderId="30" xfId="0" applyFont="1" applyFill="1" applyBorder="1" applyAlignment="1">
      <alignment horizontal="center" vertical="center" textRotation="90" wrapText="1" shrinkToFit="1"/>
    </xf>
    <xf numFmtId="0" fontId="2" fillId="32" borderId="41" xfId="0" applyFont="1" applyFill="1" applyBorder="1" applyAlignment="1">
      <alignment horizontal="center" vertical="center" textRotation="90" wrapText="1" shrinkToFit="1"/>
    </xf>
    <xf numFmtId="0" fontId="13" fillId="32" borderId="46" xfId="0" applyFont="1" applyFill="1" applyBorder="1" applyAlignment="1">
      <alignment horizontal="center" vertical="center" wrapText="1"/>
    </xf>
    <xf numFmtId="0" fontId="20" fillId="32" borderId="46" xfId="0" applyFont="1" applyFill="1" applyBorder="1" applyAlignment="1">
      <alignment horizontal="center" vertical="top" wrapText="1"/>
    </xf>
    <xf numFmtId="0" fontId="20" fillId="32" borderId="14" xfId="0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center" vertical="top" wrapText="1"/>
    </xf>
    <xf numFmtId="0" fontId="20" fillId="32" borderId="70" xfId="0" applyFont="1" applyFill="1" applyBorder="1" applyAlignment="1">
      <alignment horizontal="center" vertical="center" wrapText="1"/>
    </xf>
    <xf numFmtId="0" fontId="20" fillId="32" borderId="31" xfId="0" applyFont="1" applyFill="1" applyBorder="1" applyAlignment="1">
      <alignment horizontal="center" vertical="center" wrapText="1"/>
    </xf>
    <xf numFmtId="0" fontId="20" fillId="32" borderId="18" xfId="0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right" wrapText="1"/>
    </xf>
    <xf numFmtId="0" fontId="9" fillId="32" borderId="0" xfId="0" applyFont="1" applyFill="1" applyAlignment="1">
      <alignment horizontal="left"/>
    </xf>
    <xf numFmtId="0" fontId="13" fillId="32" borderId="0" xfId="0" applyFont="1" applyFill="1" applyBorder="1" applyAlignment="1">
      <alignment horizontal="left" wrapText="1"/>
    </xf>
    <xf numFmtId="0" fontId="25" fillId="32" borderId="10" xfId="0" applyFont="1" applyFill="1" applyBorder="1" applyAlignment="1">
      <alignment horizontal="center" vertical="center" wrapText="1"/>
    </xf>
    <xf numFmtId="0" fontId="26" fillId="32" borderId="10" xfId="0" applyFont="1" applyFill="1" applyBorder="1" applyAlignment="1">
      <alignment horizontal="center" vertical="center" wrapText="1"/>
    </xf>
    <xf numFmtId="0" fontId="20" fillId="32" borderId="32" xfId="0" applyFont="1" applyFill="1" applyBorder="1" applyAlignment="1">
      <alignment horizontal="center" vertical="center" wrapText="1"/>
    </xf>
    <xf numFmtId="0" fontId="20" fillId="32" borderId="17" xfId="0" applyFont="1" applyFill="1" applyBorder="1" applyAlignment="1">
      <alignment horizontal="center" vertical="center" wrapText="1"/>
    </xf>
    <xf numFmtId="0" fontId="20" fillId="32" borderId="30" xfId="0" applyFont="1" applyFill="1" applyBorder="1" applyAlignment="1">
      <alignment horizontal="center" vertical="center" wrapText="1"/>
    </xf>
    <xf numFmtId="0" fontId="20" fillId="32" borderId="28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left"/>
    </xf>
    <xf numFmtId="0" fontId="10" fillId="32" borderId="0" xfId="0" applyFont="1" applyFill="1" applyAlignment="1">
      <alignment horizontal="right"/>
    </xf>
    <xf numFmtId="0" fontId="13" fillId="32" borderId="0" xfId="0" applyFont="1" applyFill="1" applyAlignment="1">
      <alignment horizontal="left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left" vertical="center" shrinkToFit="1"/>
    </xf>
    <xf numFmtId="0" fontId="18" fillId="32" borderId="0" xfId="0" applyFont="1" applyFill="1" applyAlignment="1">
      <alignment horizontal="left" vertical="center" wrapText="1" shrinkToFit="1"/>
    </xf>
    <xf numFmtId="0" fontId="4" fillId="32" borderId="0" xfId="0" applyFont="1" applyFill="1" applyAlignment="1">
      <alignment horizontal="left" vertical="center" shrinkToFit="1"/>
    </xf>
    <xf numFmtId="0" fontId="19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 vertical="center" shrinkToFit="1"/>
    </xf>
    <xf numFmtId="0" fontId="18" fillId="32" borderId="0" xfId="0" applyFont="1" applyFill="1" applyAlignment="1">
      <alignment horizontal="left"/>
    </xf>
    <xf numFmtId="0" fontId="18" fillId="32" borderId="0" xfId="0" applyFont="1" applyFill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чебный план  ДО 2012-2013 ЗПК !" xfId="52"/>
    <cellStyle name="Обычный_УЧЕБНЫЙ ПЛАН ХГО ЗПК 2012 !" xfId="53"/>
    <cellStyle name="Обычный_УЧЕБНЫЙ ПЛАН ШО ЗПК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3"/>
  <sheetViews>
    <sheetView tabSelected="1" zoomScale="85" zoomScaleNormal="85" workbookViewId="0" topLeftCell="A79">
      <selection activeCell="J100" sqref="I100:J100"/>
    </sheetView>
  </sheetViews>
  <sheetFormatPr defaultColWidth="9.140625" defaultRowHeight="15"/>
  <cols>
    <col min="1" max="1" width="9.140625" style="14" customWidth="1"/>
    <col min="2" max="2" width="58.421875" style="9" customWidth="1"/>
    <col min="3" max="3" width="15.00390625" style="36" customWidth="1"/>
    <col min="4" max="4" width="7.140625" style="9" customWidth="1"/>
    <col min="5" max="5" width="9.421875" style="9" customWidth="1"/>
    <col min="6" max="6" width="8.421875" style="9" customWidth="1"/>
    <col min="7" max="7" width="5.7109375" style="9" customWidth="1"/>
    <col min="8" max="8" width="6.7109375" style="9" customWidth="1"/>
    <col min="9" max="10" width="8.140625" style="9" customWidth="1"/>
    <col min="11" max="11" width="4.7109375" style="9" customWidth="1"/>
    <col min="12" max="12" width="6.421875" style="9" customWidth="1"/>
    <col min="13" max="13" width="6.00390625" style="9" customWidth="1"/>
    <col min="14" max="14" width="7.00390625" style="9" customWidth="1"/>
    <col min="15" max="15" width="6.28125" style="9" customWidth="1"/>
    <col min="16" max="16" width="5.7109375" style="9" customWidth="1"/>
    <col min="17" max="17" width="6.421875" style="9" customWidth="1"/>
    <col min="18" max="18" width="6.421875" style="14" customWidth="1"/>
    <col min="19" max="19" width="5.7109375" style="14" customWidth="1"/>
    <col min="20" max="16384" width="9.140625" style="14" customWidth="1"/>
  </cols>
  <sheetData>
    <row r="1" spans="1:17" ht="12.75">
      <c r="A1" s="446"/>
      <c r="B1" s="446"/>
      <c r="C1" s="446"/>
      <c r="D1" s="37"/>
      <c r="E1" s="37"/>
      <c r="F1" s="37"/>
      <c r="G1" s="140"/>
      <c r="H1" s="140"/>
      <c r="I1" s="37"/>
      <c r="J1" s="140"/>
      <c r="K1" s="140"/>
      <c r="L1" s="37"/>
      <c r="M1" s="447" t="s">
        <v>155</v>
      </c>
      <c r="N1" s="447"/>
      <c r="O1" s="447"/>
      <c r="P1" s="447"/>
      <c r="Q1" s="447"/>
    </row>
    <row r="2" spans="1:17" ht="15">
      <c r="A2" s="86"/>
      <c r="B2" s="38"/>
      <c r="C2" s="19"/>
      <c r="E2" s="39"/>
      <c r="F2" s="39"/>
      <c r="G2" s="39"/>
      <c r="H2" s="39"/>
      <c r="I2" s="39"/>
      <c r="J2" s="39"/>
      <c r="K2" s="39"/>
      <c r="L2" s="39"/>
      <c r="M2" s="448" t="s">
        <v>156</v>
      </c>
      <c r="N2" s="448"/>
      <c r="O2" s="448"/>
      <c r="P2" s="448"/>
      <c r="Q2" s="448"/>
    </row>
    <row r="3" spans="1:17" ht="11.25" customHeight="1">
      <c r="A3" s="38"/>
      <c r="B3" s="38"/>
      <c r="C3" s="19"/>
      <c r="D3" s="40"/>
      <c r="E3" s="40"/>
      <c r="F3" s="40"/>
      <c r="G3" s="40"/>
      <c r="H3" s="40"/>
      <c r="I3" s="40"/>
      <c r="J3" s="40"/>
      <c r="K3" s="40"/>
      <c r="L3" s="40"/>
      <c r="M3" s="449" t="s">
        <v>157</v>
      </c>
      <c r="N3" s="449"/>
      <c r="O3" s="449"/>
      <c r="P3" s="449"/>
      <c r="Q3" s="449"/>
    </row>
    <row r="4" spans="1:17" ht="11.25" customHeight="1">
      <c r="A4" s="38"/>
      <c r="B4" s="38"/>
      <c r="C4" s="19"/>
      <c r="D4" s="40"/>
      <c r="E4" s="40"/>
      <c r="F4" s="40"/>
      <c r="G4" s="40"/>
      <c r="H4" s="40"/>
      <c r="I4" s="40"/>
      <c r="J4" s="40"/>
      <c r="K4" s="40"/>
      <c r="L4" s="40"/>
      <c r="M4" s="452" t="s">
        <v>158</v>
      </c>
      <c r="N4" s="452"/>
      <c r="O4" s="452"/>
      <c r="P4" s="452"/>
      <c r="Q4" s="452"/>
    </row>
    <row r="5" spans="1:17" ht="17.25" customHeight="1">
      <c r="A5" s="38"/>
      <c r="B5" s="38"/>
      <c r="C5" s="19"/>
      <c r="D5" s="40"/>
      <c r="E5" s="40"/>
      <c r="F5" s="40"/>
      <c r="G5" s="40"/>
      <c r="H5" s="40"/>
      <c r="I5" s="40"/>
      <c r="J5" s="40"/>
      <c r="K5" s="40"/>
      <c r="L5" s="40"/>
      <c r="M5" s="88" t="s">
        <v>207</v>
      </c>
      <c r="N5" s="87"/>
      <c r="O5" s="87"/>
      <c r="P5" s="87"/>
      <c r="Q5" s="89"/>
    </row>
    <row r="6" spans="1:17" ht="14.25" customHeight="1">
      <c r="A6" s="450" t="s">
        <v>41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</row>
    <row r="7" spans="1:17" ht="14.25" customHeight="1">
      <c r="A7" s="451" t="s">
        <v>64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</row>
    <row r="8" spans="1:17" ht="14.25" customHeight="1">
      <c r="A8" s="451" t="s">
        <v>65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/>
    </row>
    <row r="9" spans="1:17" ht="13.5" customHeight="1">
      <c r="A9" s="454" t="s">
        <v>149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</row>
    <row r="10" spans="1:17" ht="15" customHeight="1">
      <c r="A10" s="451"/>
      <c r="B10" s="451"/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</row>
    <row r="11" spans="1:18" ht="15" customHeight="1">
      <c r="A11" s="38"/>
      <c r="B11" s="46"/>
      <c r="C11" s="41"/>
      <c r="D11" s="46"/>
      <c r="E11" s="453" t="s">
        <v>151</v>
      </c>
      <c r="F11" s="453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15"/>
    </row>
    <row r="12" spans="1:18" ht="15" customHeight="1">
      <c r="A12" s="38"/>
      <c r="B12" s="46"/>
      <c r="C12" s="41"/>
      <c r="D12" s="46"/>
      <c r="E12" s="453" t="s">
        <v>66</v>
      </c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15"/>
    </row>
    <row r="13" spans="1:18" ht="14.25" customHeight="1">
      <c r="A13" s="38"/>
      <c r="B13" s="46"/>
      <c r="C13" s="41"/>
      <c r="D13" s="46"/>
      <c r="E13" s="453" t="s">
        <v>172</v>
      </c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15"/>
    </row>
    <row r="14" spans="1:18" ht="15" customHeight="1">
      <c r="A14" s="38"/>
      <c r="B14" s="46"/>
      <c r="C14" s="41"/>
      <c r="D14" s="46"/>
      <c r="E14" s="453" t="s">
        <v>42</v>
      </c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15"/>
    </row>
    <row r="15" spans="1:18" ht="15" customHeight="1">
      <c r="A15" s="38"/>
      <c r="B15" s="46"/>
      <c r="C15" s="41"/>
      <c r="D15" s="46"/>
      <c r="E15" s="453" t="s">
        <v>134</v>
      </c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15"/>
    </row>
    <row r="16" spans="1:18" ht="17.25" customHeight="1" hidden="1">
      <c r="A16" s="38"/>
      <c r="B16" s="46"/>
      <c r="C16" s="41"/>
      <c r="D16" s="46"/>
      <c r="E16" s="453" t="s">
        <v>43</v>
      </c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15"/>
    </row>
    <row r="17" spans="1:17" ht="17.25" customHeight="1" hidden="1" thickBot="1">
      <c r="A17" s="38"/>
      <c r="B17" s="38"/>
      <c r="C17" s="17"/>
      <c r="D17" s="42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</row>
    <row r="18" spans="1:17" ht="17.25" customHeight="1" hidden="1" thickBot="1">
      <c r="A18" s="38"/>
      <c r="B18" s="444"/>
      <c r="C18" s="444"/>
      <c r="D18" s="444"/>
      <c r="E18" s="444"/>
      <c r="F18" s="444"/>
      <c r="G18" s="141"/>
      <c r="H18" s="141"/>
      <c r="I18" s="445"/>
      <c r="J18" s="445"/>
      <c r="K18" s="445"/>
      <c r="L18" s="445"/>
      <c r="M18" s="445"/>
      <c r="N18" s="445"/>
      <c r="O18" s="445"/>
      <c r="P18" s="445"/>
      <c r="Q18" s="445"/>
    </row>
    <row r="19" spans="1:17" ht="17.25" customHeight="1" hidden="1" thickBot="1">
      <c r="A19" s="38"/>
      <c r="B19" s="444"/>
      <c r="C19" s="444"/>
      <c r="D19" s="444"/>
      <c r="E19" s="444"/>
      <c r="F19" s="444"/>
      <c r="G19" s="141"/>
      <c r="H19" s="141"/>
      <c r="I19" s="445"/>
      <c r="J19" s="445"/>
      <c r="K19" s="445"/>
      <c r="L19" s="445"/>
      <c r="M19" s="445"/>
      <c r="N19" s="445"/>
      <c r="O19" s="445"/>
      <c r="P19" s="445"/>
      <c r="Q19" s="445"/>
    </row>
    <row r="20" spans="1:17" ht="17.25" customHeight="1" hidden="1" thickBot="1">
      <c r="A20" s="38"/>
      <c r="B20" s="444"/>
      <c r="C20" s="444"/>
      <c r="D20" s="444"/>
      <c r="E20" s="444"/>
      <c r="F20" s="444"/>
      <c r="G20" s="141"/>
      <c r="H20" s="141"/>
      <c r="I20" s="445"/>
      <c r="J20" s="445"/>
      <c r="K20" s="445"/>
      <c r="L20" s="445"/>
      <c r="M20" s="445"/>
      <c r="N20" s="445"/>
      <c r="O20" s="445"/>
      <c r="P20" s="445"/>
      <c r="Q20" s="445"/>
    </row>
    <row r="21" spans="1:17" ht="18.75" customHeight="1" hidden="1" thickBot="1">
      <c r="A21" s="38"/>
      <c r="B21" s="434"/>
      <c r="C21" s="434"/>
      <c r="D21" s="434"/>
      <c r="E21" s="434"/>
      <c r="F21" s="434"/>
      <c r="G21" s="142"/>
      <c r="H21" s="142"/>
      <c r="I21" s="435"/>
      <c r="J21" s="435"/>
      <c r="K21" s="435"/>
      <c r="L21" s="435"/>
      <c r="M21" s="435"/>
      <c r="N21" s="435"/>
      <c r="O21" s="435"/>
      <c r="P21" s="435"/>
      <c r="Q21" s="435"/>
    </row>
    <row r="22" spans="1:19" ht="14.25" customHeight="1" thickBot="1">
      <c r="A22" s="436" t="s">
        <v>34</v>
      </c>
      <c r="B22" s="436"/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4"/>
      <c r="S22" s="54"/>
    </row>
    <row r="23" spans="1:19" ht="17.25" customHeight="1" thickBot="1">
      <c r="A23" s="428" t="s">
        <v>35</v>
      </c>
      <c r="B23" s="428" t="s">
        <v>36</v>
      </c>
      <c r="C23" s="428" t="s">
        <v>24</v>
      </c>
      <c r="D23" s="428"/>
      <c r="E23" s="439" t="s">
        <v>5</v>
      </c>
      <c r="F23" s="441" t="s">
        <v>153</v>
      </c>
      <c r="G23" s="430"/>
      <c r="H23" s="430"/>
      <c r="I23" s="430"/>
      <c r="J23" s="431"/>
      <c r="K23" s="439" t="s">
        <v>63</v>
      </c>
      <c r="L23" s="430"/>
      <c r="M23" s="431"/>
      <c r="N23" s="428" t="s">
        <v>40</v>
      </c>
      <c r="O23" s="428"/>
      <c r="P23" s="428" t="s">
        <v>44</v>
      </c>
      <c r="Q23" s="428"/>
      <c r="R23" s="429"/>
      <c r="S23" s="429"/>
    </row>
    <row r="24" spans="1:19" ht="18" customHeight="1" thickBot="1">
      <c r="A24" s="437"/>
      <c r="B24" s="438"/>
      <c r="C24" s="428"/>
      <c r="D24" s="428"/>
      <c r="E24" s="440"/>
      <c r="F24" s="442"/>
      <c r="G24" s="432"/>
      <c r="H24" s="432"/>
      <c r="I24" s="432"/>
      <c r="J24" s="433"/>
      <c r="K24" s="440"/>
      <c r="L24" s="432"/>
      <c r="M24" s="433"/>
      <c r="N24" s="428"/>
      <c r="O24" s="428"/>
      <c r="P24" s="428"/>
      <c r="Q24" s="428"/>
      <c r="R24" s="429"/>
      <c r="S24" s="429"/>
    </row>
    <row r="25" spans="1:19" ht="12" customHeight="1" thickBot="1">
      <c r="A25" s="18" t="s">
        <v>1</v>
      </c>
      <c r="B25" s="93">
        <v>39</v>
      </c>
      <c r="C25" s="425">
        <v>0</v>
      </c>
      <c r="D25" s="425"/>
      <c r="E25" s="94">
        <v>0</v>
      </c>
      <c r="F25" s="51">
        <v>0</v>
      </c>
      <c r="G25" s="423"/>
      <c r="H25" s="423"/>
      <c r="I25" s="423"/>
      <c r="J25" s="424"/>
      <c r="K25" s="417">
        <v>0</v>
      </c>
      <c r="L25" s="418"/>
      <c r="M25" s="419"/>
      <c r="N25" s="426">
        <v>11</v>
      </c>
      <c r="O25" s="427"/>
      <c r="P25" s="409">
        <f>SUM(B25:O25)</f>
        <v>50</v>
      </c>
      <c r="Q25" s="410"/>
      <c r="R25" s="54"/>
      <c r="S25" s="54"/>
    </row>
    <row r="26" spans="1:19" ht="12" customHeight="1" thickBot="1">
      <c r="A26" s="18" t="s">
        <v>37</v>
      </c>
      <c r="B26" s="93">
        <v>38</v>
      </c>
      <c r="C26" s="425">
        <v>2</v>
      </c>
      <c r="D26" s="425"/>
      <c r="E26" s="94">
        <v>0</v>
      </c>
      <c r="F26" s="51">
        <v>0</v>
      </c>
      <c r="G26" s="423"/>
      <c r="H26" s="423"/>
      <c r="I26" s="423"/>
      <c r="J26" s="424"/>
      <c r="K26" s="417">
        <v>0</v>
      </c>
      <c r="L26" s="418"/>
      <c r="M26" s="419"/>
      <c r="N26" s="426">
        <v>11</v>
      </c>
      <c r="O26" s="427"/>
      <c r="P26" s="409">
        <f>SUM(B26:O26)</f>
        <v>51</v>
      </c>
      <c r="Q26" s="410"/>
      <c r="R26" s="54"/>
      <c r="S26" s="54"/>
    </row>
    <row r="27" spans="1:19" ht="11.25" customHeight="1" thickBot="1">
      <c r="A27" s="18" t="s">
        <v>38</v>
      </c>
      <c r="B27" s="93">
        <v>31</v>
      </c>
      <c r="C27" s="425">
        <v>4</v>
      </c>
      <c r="D27" s="425"/>
      <c r="E27" s="94">
        <v>5</v>
      </c>
      <c r="F27" s="51">
        <v>0</v>
      </c>
      <c r="G27" s="423"/>
      <c r="H27" s="423"/>
      <c r="I27" s="423"/>
      <c r="J27" s="424"/>
      <c r="K27" s="417">
        <v>0</v>
      </c>
      <c r="L27" s="418"/>
      <c r="M27" s="419"/>
      <c r="N27" s="426">
        <v>10</v>
      </c>
      <c r="O27" s="427"/>
      <c r="P27" s="409">
        <f>SUM(B27:O27)</f>
        <v>50</v>
      </c>
      <c r="Q27" s="410"/>
      <c r="R27" s="54"/>
      <c r="S27" s="54"/>
    </row>
    <row r="28" spans="1:19" ht="13.5" customHeight="1" thickBot="1">
      <c r="A28" s="18" t="s">
        <v>150</v>
      </c>
      <c r="B28" s="93">
        <v>22</v>
      </c>
      <c r="C28" s="415">
        <v>2</v>
      </c>
      <c r="D28" s="416"/>
      <c r="E28" s="94">
        <v>5</v>
      </c>
      <c r="F28" s="112">
        <v>4</v>
      </c>
      <c r="G28" s="423"/>
      <c r="H28" s="423"/>
      <c r="I28" s="423"/>
      <c r="J28" s="424"/>
      <c r="K28" s="417">
        <v>6</v>
      </c>
      <c r="L28" s="418"/>
      <c r="M28" s="419"/>
      <c r="N28" s="407">
        <v>2</v>
      </c>
      <c r="O28" s="408"/>
      <c r="P28" s="409">
        <f>SUM(B28:O28)</f>
        <v>41</v>
      </c>
      <c r="Q28" s="410"/>
      <c r="R28" s="54"/>
      <c r="S28" s="54"/>
    </row>
    <row r="29" spans="1:19" ht="18" customHeight="1" thickBot="1">
      <c r="A29" s="43" t="s">
        <v>0</v>
      </c>
      <c r="B29" s="47">
        <f>SUM(B25:B28)</f>
        <v>130</v>
      </c>
      <c r="C29" s="401">
        <f>SUM(C25:D28)</f>
        <v>8</v>
      </c>
      <c r="D29" s="401"/>
      <c r="E29" s="44">
        <v>10</v>
      </c>
      <c r="F29" s="47">
        <v>4</v>
      </c>
      <c r="G29" s="411"/>
      <c r="H29" s="411"/>
      <c r="I29" s="411"/>
      <c r="J29" s="412"/>
      <c r="K29" s="402">
        <v>6</v>
      </c>
      <c r="L29" s="403"/>
      <c r="M29" s="404"/>
      <c r="N29" s="405">
        <f>SUM(N25:O28)</f>
        <v>34</v>
      </c>
      <c r="O29" s="406"/>
      <c r="P29" s="405">
        <f>SUM(B29:O29)</f>
        <v>192</v>
      </c>
      <c r="Q29" s="406"/>
      <c r="R29" s="54"/>
      <c r="S29" s="54"/>
    </row>
    <row r="30" spans="1:19" ht="17.25" customHeight="1" thickBot="1">
      <c r="A30" s="422" t="s">
        <v>52</v>
      </c>
      <c r="B30" s="422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4"/>
      <c r="S30" s="54"/>
    </row>
    <row r="31" spans="1:19" ht="12" customHeight="1" thickBot="1">
      <c r="A31" s="385" t="s">
        <v>7</v>
      </c>
      <c r="B31" s="413" t="s">
        <v>6</v>
      </c>
      <c r="C31" s="414" t="s">
        <v>8</v>
      </c>
      <c r="D31" s="378" t="s">
        <v>9</v>
      </c>
      <c r="E31" s="379"/>
      <c r="F31" s="379"/>
      <c r="G31" s="379"/>
      <c r="H31" s="379"/>
      <c r="I31" s="379"/>
      <c r="J31" s="379"/>
      <c r="K31" s="380"/>
      <c r="L31" s="372" t="s">
        <v>210</v>
      </c>
      <c r="M31" s="373"/>
      <c r="N31" s="373"/>
      <c r="O31" s="373"/>
      <c r="P31" s="373"/>
      <c r="Q31" s="373"/>
      <c r="R31" s="373"/>
      <c r="S31" s="374"/>
    </row>
    <row r="32" spans="1:19" ht="14.25" customHeight="1" thickBot="1">
      <c r="A32" s="385"/>
      <c r="B32" s="413"/>
      <c r="C32" s="386"/>
      <c r="D32" s="384" t="s">
        <v>10</v>
      </c>
      <c r="E32" s="386" t="s">
        <v>13</v>
      </c>
      <c r="F32" s="395" t="s">
        <v>11</v>
      </c>
      <c r="G32" s="396"/>
      <c r="H32" s="396"/>
      <c r="I32" s="396"/>
      <c r="J32" s="396"/>
      <c r="K32" s="397"/>
      <c r="L32" s="375"/>
      <c r="M32" s="376"/>
      <c r="N32" s="376"/>
      <c r="O32" s="376"/>
      <c r="P32" s="376"/>
      <c r="Q32" s="376"/>
      <c r="R32" s="376"/>
      <c r="S32" s="377"/>
    </row>
    <row r="33" spans="1:19" ht="22.5" customHeight="1" thickBot="1">
      <c r="A33" s="385"/>
      <c r="B33" s="413"/>
      <c r="C33" s="386"/>
      <c r="D33" s="385"/>
      <c r="E33" s="386"/>
      <c r="F33" s="398" t="s">
        <v>203</v>
      </c>
      <c r="G33" s="378" t="s">
        <v>204</v>
      </c>
      <c r="H33" s="379"/>
      <c r="I33" s="379"/>
      <c r="J33" s="379"/>
      <c r="K33" s="380"/>
      <c r="L33" s="369" t="s">
        <v>1</v>
      </c>
      <c r="M33" s="369"/>
      <c r="N33" s="369" t="s">
        <v>2</v>
      </c>
      <c r="O33" s="369"/>
      <c r="P33" s="369" t="s">
        <v>3</v>
      </c>
      <c r="Q33" s="369"/>
      <c r="R33" s="388" t="s">
        <v>83</v>
      </c>
      <c r="S33" s="388"/>
    </row>
    <row r="34" spans="1:19" ht="22.5" customHeight="1" thickBot="1">
      <c r="A34" s="385"/>
      <c r="B34" s="413"/>
      <c r="C34" s="386"/>
      <c r="D34" s="385"/>
      <c r="E34" s="386"/>
      <c r="F34" s="399"/>
      <c r="G34" s="420" t="s">
        <v>205</v>
      </c>
      <c r="H34" s="420" t="s">
        <v>206</v>
      </c>
      <c r="I34" s="381" t="s">
        <v>12</v>
      </c>
      <c r="J34" s="382"/>
      <c r="K34" s="383"/>
      <c r="L34" s="144"/>
      <c r="M34" s="144"/>
      <c r="N34" s="144"/>
      <c r="O34" s="144"/>
      <c r="P34" s="144"/>
      <c r="Q34" s="144"/>
      <c r="R34" s="145"/>
      <c r="S34" s="145"/>
    </row>
    <row r="35" spans="1:19" ht="15" customHeight="1" thickBot="1">
      <c r="A35" s="385"/>
      <c r="B35" s="413"/>
      <c r="C35" s="386"/>
      <c r="D35" s="385"/>
      <c r="E35" s="386"/>
      <c r="F35" s="399"/>
      <c r="G35" s="421"/>
      <c r="H35" s="421"/>
      <c r="I35" s="370" t="s">
        <v>208</v>
      </c>
      <c r="J35" s="389" t="s">
        <v>209</v>
      </c>
      <c r="K35" s="392" t="s">
        <v>147</v>
      </c>
      <c r="L35" s="7" t="s">
        <v>46</v>
      </c>
      <c r="M35" s="7" t="s">
        <v>45</v>
      </c>
      <c r="N35" s="7" t="s">
        <v>47</v>
      </c>
      <c r="O35" s="7" t="s">
        <v>48</v>
      </c>
      <c r="P35" s="7" t="s">
        <v>49</v>
      </c>
      <c r="Q35" s="7" t="s">
        <v>50</v>
      </c>
      <c r="R35" s="57" t="s">
        <v>84</v>
      </c>
      <c r="S35" s="57" t="s">
        <v>85</v>
      </c>
    </row>
    <row r="36" spans="1:19" ht="23.25" customHeight="1" thickBot="1">
      <c r="A36" s="385"/>
      <c r="B36" s="413"/>
      <c r="C36" s="386"/>
      <c r="D36" s="385"/>
      <c r="E36" s="386"/>
      <c r="F36" s="399"/>
      <c r="G36" s="421"/>
      <c r="H36" s="421"/>
      <c r="I36" s="370"/>
      <c r="J36" s="390"/>
      <c r="K36" s="393"/>
      <c r="L36" s="369" t="s">
        <v>51</v>
      </c>
      <c r="M36" s="369"/>
      <c r="N36" s="369" t="s">
        <v>51</v>
      </c>
      <c r="O36" s="369"/>
      <c r="P36" s="369" t="s">
        <v>51</v>
      </c>
      <c r="Q36" s="369"/>
      <c r="R36" s="369" t="s">
        <v>51</v>
      </c>
      <c r="S36" s="369"/>
    </row>
    <row r="37" spans="1:19" ht="69" customHeight="1" thickBot="1">
      <c r="A37" s="385"/>
      <c r="B37" s="413"/>
      <c r="C37" s="387"/>
      <c r="D37" s="385"/>
      <c r="E37" s="387"/>
      <c r="F37" s="400"/>
      <c r="G37" s="384"/>
      <c r="H37" s="384"/>
      <c r="I37" s="371"/>
      <c r="J37" s="391"/>
      <c r="K37" s="394"/>
      <c r="L37" s="7">
        <v>17</v>
      </c>
      <c r="M37" s="7">
        <v>22</v>
      </c>
      <c r="N37" s="7">
        <v>17</v>
      </c>
      <c r="O37" s="7" t="s">
        <v>173</v>
      </c>
      <c r="P37" s="7" t="s">
        <v>174</v>
      </c>
      <c r="Q37" s="96" t="s">
        <v>175</v>
      </c>
      <c r="R37" s="113" t="s">
        <v>176</v>
      </c>
      <c r="S37" s="113" t="s">
        <v>181</v>
      </c>
    </row>
    <row r="38" spans="1:19" ht="13.5" thickBot="1">
      <c r="A38" s="20" t="s">
        <v>14</v>
      </c>
      <c r="B38" s="21" t="s">
        <v>15</v>
      </c>
      <c r="C38" s="217" t="s">
        <v>136</v>
      </c>
      <c r="D38" s="168">
        <f aca="true" t="shared" si="0" ref="D38:I38">SUM(D39,D49,D53)</f>
        <v>2106</v>
      </c>
      <c r="E38" s="168">
        <f t="shared" si="0"/>
        <v>702</v>
      </c>
      <c r="F38" s="168">
        <f t="shared" si="0"/>
        <v>1404</v>
      </c>
      <c r="G38" s="168">
        <f t="shared" si="0"/>
        <v>556</v>
      </c>
      <c r="H38" s="157">
        <f t="shared" si="0"/>
        <v>60</v>
      </c>
      <c r="I38" s="168">
        <f t="shared" si="0"/>
        <v>848</v>
      </c>
      <c r="J38" s="168"/>
      <c r="K38" s="168"/>
      <c r="L38" s="115">
        <f>SUM(L40:L48,L50:L52,L54)</f>
        <v>612</v>
      </c>
      <c r="M38" s="3">
        <f>SUM(M40:M48,M50:M52,M54)</f>
        <v>792</v>
      </c>
      <c r="N38" s="50"/>
      <c r="O38" s="50"/>
      <c r="P38" s="50"/>
      <c r="Q38" s="50"/>
      <c r="R38" s="50"/>
      <c r="S38" s="50"/>
    </row>
    <row r="39" spans="1:19" ht="13.5" thickBot="1">
      <c r="A39" s="181" t="s">
        <v>60</v>
      </c>
      <c r="B39" s="186" t="s">
        <v>61</v>
      </c>
      <c r="C39" s="319" t="s">
        <v>152</v>
      </c>
      <c r="D39" s="187">
        <f>SUM(E39:F39)</f>
        <v>1313</v>
      </c>
      <c r="E39" s="182">
        <f>SUM(E40:E48)</f>
        <v>438</v>
      </c>
      <c r="F39" s="183">
        <f>SUM(F40:F48)</f>
        <v>875</v>
      </c>
      <c r="G39" s="183">
        <f>SUM(G40:G48)</f>
        <v>287</v>
      </c>
      <c r="H39" s="183">
        <f>SUM(H40:H48)</f>
        <v>0</v>
      </c>
      <c r="I39" s="168">
        <f>SUM(I40:I48)</f>
        <v>588</v>
      </c>
      <c r="J39" s="158"/>
      <c r="K39" s="168"/>
      <c r="L39" s="184">
        <f>SUM(L40:L48)</f>
        <v>391</v>
      </c>
      <c r="M39" s="185">
        <f>SUM(M40:M48)</f>
        <v>484</v>
      </c>
      <c r="N39" s="3"/>
      <c r="O39" s="3"/>
      <c r="P39" s="3"/>
      <c r="Q39" s="3"/>
      <c r="R39" s="3"/>
      <c r="S39" s="3"/>
    </row>
    <row r="40" spans="1:19" ht="15">
      <c r="A40" s="224" t="s">
        <v>161</v>
      </c>
      <c r="B40" s="316" t="s">
        <v>67</v>
      </c>
      <c r="C40" s="317" t="s">
        <v>132</v>
      </c>
      <c r="D40" s="194">
        <f aca="true" t="shared" si="1" ref="D40:D48">SUM(E40:F40)</f>
        <v>175</v>
      </c>
      <c r="E40" s="194">
        <v>58</v>
      </c>
      <c r="F40" s="194">
        <f aca="true" t="shared" si="2" ref="F40:F48">SUM(L40:M40)</f>
        <v>117</v>
      </c>
      <c r="G40" s="194">
        <f>F40-I40</f>
        <v>0</v>
      </c>
      <c r="H40" s="334">
        <v>0</v>
      </c>
      <c r="I40" s="207">
        <v>117</v>
      </c>
      <c r="J40" s="194"/>
      <c r="K40" s="338"/>
      <c r="L40" s="273">
        <v>51</v>
      </c>
      <c r="M40" s="194">
        <v>66</v>
      </c>
      <c r="N40" s="5"/>
      <c r="O40" s="5"/>
      <c r="P40" s="5"/>
      <c r="Q40" s="5"/>
      <c r="R40" s="5"/>
      <c r="S40" s="195"/>
    </row>
    <row r="41" spans="1:19" ht="15">
      <c r="A41" s="341" t="s">
        <v>140</v>
      </c>
      <c r="B41" s="342" t="s">
        <v>216</v>
      </c>
      <c r="C41" s="318" t="s">
        <v>133</v>
      </c>
      <c r="D41" s="91">
        <f t="shared" si="1"/>
        <v>175</v>
      </c>
      <c r="E41" s="91">
        <v>58</v>
      </c>
      <c r="F41" s="91">
        <f t="shared" si="2"/>
        <v>117</v>
      </c>
      <c r="G41" s="91">
        <f aca="true" t="shared" si="3" ref="G41:G48">F41-I41</f>
        <v>35</v>
      </c>
      <c r="H41" s="335">
        <v>0</v>
      </c>
      <c r="I41" s="208">
        <v>82</v>
      </c>
      <c r="J41" s="91"/>
      <c r="K41" s="339"/>
      <c r="L41" s="190">
        <v>51</v>
      </c>
      <c r="M41" s="91">
        <v>66</v>
      </c>
      <c r="N41" s="6"/>
      <c r="O41" s="6"/>
      <c r="P41" s="6"/>
      <c r="Q41" s="6"/>
      <c r="R41" s="6"/>
      <c r="S41" s="138"/>
    </row>
    <row r="42" spans="1:19" ht="15">
      <c r="A42" s="341" t="s">
        <v>141</v>
      </c>
      <c r="B42" s="343" t="s">
        <v>4</v>
      </c>
      <c r="C42" s="318" t="s">
        <v>217</v>
      </c>
      <c r="D42" s="91">
        <f t="shared" si="1"/>
        <v>176</v>
      </c>
      <c r="E42" s="91">
        <v>59</v>
      </c>
      <c r="F42" s="91">
        <f t="shared" si="2"/>
        <v>117</v>
      </c>
      <c r="G42" s="91">
        <f t="shared" si="3"/>
        <v>0</v>
      </c>
      <c r="H42" s="335">
        <v>0</v>
      </c>
      <c r="I42" s="208">
        <v>117</v>
      </c>
      <c r="J42" s="91"/>
      <c r="K42" s="339"/>
      <c r="L42" s="190">
        <v>51</v>
      </c>
      <c r="M42" s="91">
        <v>66</v>
      </c>
      <c r="N42" s="6"/>
      <c r="O42" s="6"/>
      <c r="P42" s="6"/>
      <c r="Q42" s="6"/>
      <c r="R42" s="6"/>
      <c r="S42" s="138"/>
    </row>
    <row r="43" spans="1:19" ht="15">
      <c r="A43" s="341" t="s">
        <v>162</v>
      </c>
      <c r="B43" s="344" t="s">
        <v>148</v>
      </c>
      <c r="C43" s="318" t="s">
        <v>132</v>
      </c>
      <c r="D43" s="91">
        <f t="shared" si="1"/>
        <v>105</v>
      </c>
      <c r="E43" s="91">
        <v>35</v>
      </c>
      <c r="F43" s="91">
        <f t="shared" si="2"/>
        <v>70</v>
      </c>
      <c r="G43" s="91">
        <f t="shared" si="3"/>
        <v>35</v>
      </c>
      <c r="H43" s="335">
        <v>0</v>
      </c>
      <c r="I43" s="208">
        <v>35</v>
      </c>
      <c r="J43" s="91"/>
      <c r="K43" s="339"/>
      <c r="L43" s="190">
        <v>34</v>
      </c>
      <c r="M43" s="91">
        <v>36</v>
      </c>
      <c r="N43" s="6"/>
      <c r="O43" s="6"/>
      <c r="P43" s="6"/>
      <c r="Q43" s="6"/>
      <c r="R43" s="6"/>
      <c r="S43" s="138"/>
    </row>
    <row r="44" spans="1:19" ht="15">
      <c r="A44" s="341" t="s">
        <v>142</v>
      </c>
      <c r="B44" s="343" t="s">
        <v>160</v>
      </c>
      <c r="C44" s="318" t="s">
        <v>132</v>
      </c>
      <c r="D44" s="91">
        <f t="shared" si="1"/>
        <v>59</v>
      </c>
      <c r="E44" s="91">
        <v>20</v>
      </c>
      <c r="F44" s="91">
        <f t="shared" si="2"/>
        <v>39</v>
      </c>
      <c r="G44" s="91">
        <f t="shared" si="3"/>
        <v>29</v>
      </c>
      <c r="H44" s="335">
        <v>0</v>
      </c>
      <c r="I44" s="208">
        <v>10</v>
      </c>
      <c r="J44" s="91"/>
      <c r="K44" s="339"/>
      <c r="L44" s="190">
        <v>0</v>
      </c>
      <c r="M44" s="91">
        <v>39</v>
      </c>
      <c r="N44" s="6"/>
      <c r="O44" s="6"/>
      <c r="P44" s="6"/>
      <c r="Q44" s="6"/>
      <c r="R44" s="6"/>
      <c r="S44" s="138"/>
    </row>
    <row r="45" spans="1:19" ht="15">
      <c r="A45" s="341" t="s">
        <v>143</v>
      </c>
      <c r="B45" s="343" t="s">
        <v>197</v>
      </c>
      <c r="C45" s="318" t="s">
        <v>218</v>
      </c>
      <c r="D45" s="91">
        <f t="shared" si="1"/>
        <v>59</v>
      </c>
      <c r="E45" s="91">
        <v>20</v>
      </c>
      <c r="F45" s="91">
        <f t="shared" si="2"/>
        <v>39</v>
      </c>
      <c r="G45" s="91">
        <f t="shared" si="3"/>
        <v>31</v>
      </c>
      <c r="H45" s="335">
        <v>0</v>
      </c>
      <c r="I45" s="208">
        <v>8</v>
      </c>
      <c r="J45" s="91"/>
      <c r="K45" s="339"/>
      <c r="L45" s="190">
        <v>39</v>
      </c>
      <c r="M45" s="91">
        <v>0</v>
      </c>
      <c r="N45" s="6"/>
      <c r="O45" s="6"/>
      <c r="P45" s="6"/>
      <c r="Q45" s="6"/>
      <c r="R45" s="6"/>
      <c r="S45" s="138"/>
    </row>
    <row r="46" spans="1:19" ht="15">
      <c r="A46" s="341" t="s">
        <v>144</v>
      </c>
      <c r="B46" s="343" t="s">
        <v>219</v>
      </c>
      <c r="C46" s="318" t="s">
        <v>132</v>
      </c>
      <c r="D46" s="91">
        <f t="shared" si="1"/>
        <v>155</v>
      </c>
      <c r="E46" s="91">
        <v>52</v>
      </c>
      <c r="F46" s="91">
        <f t="shared" si="2"/>
        <v>103</v>
      </c>
      <c r="G46" s="91">
        <f t="shared" si="3"/>
        <v>12</v>
      </c>
      <c r="H46" s="335">
        <v>0</v>
      </c>
      <c r="I46" s="208">
        <v>91</v>
      </c>
      <c r="J46" s="91"/>
      <c r="K46" s="339"/>
      <c r="L46" s="190">
        <v>46</v>
      </c>
      <c r="M46" s="91">
        <v>57</v>
      </c>
      <c r="N46" s="6"/>
      <c r="O46" s="6"/>
      <c r="P46" s="6"/>
      <c r="Q46" s="6"/>
      <c r="R46" s="6"/>
      <c r="S46" s="138"/>
    </row>
    <row r="47" spans="1:19" ht="15">
      <c r="A47" s="341" t="s">
        <v>145</v>
      </c>
      <c r="B47" s="343" t="s">
        <v>220</v>
      </c>
      <c r="C47" s="318" t="s">
        <v>132</v>
      </c>
      <c r="D47" s="91">
        <f t="shared" si="1"/>
        <v>234</v>
      </c>
      <c r="E47" s="91">
        <v>78</v>
      </c>
      <c r="F47" s="91">
        <f t="shared" si="2"/>
        <v>156</v>
      </c>
      <c r="G47" s="91">
        <f t="shared" si="3"/>
        <v>78</v>
      </c>
      <c r="H47" s="335">
        <v>0</v>
      </c>
      <c r="I47" s="208">
        <v>78</v>
      </c>
      <c r="J47" s="91"/>
      <c r="K47" s="339"/>
      <c r="L47" s="190">
        <v>68</v>
      </c>
      <c r="M47" s="91">
        <v>88</v>
      </c>
      <c r="N47" s="6"/>
      <c r="O47" s="6"/>
      <c r="P47" s="6"/>
      <c r="Q47" s="6"/>
      <c r="R47" s="6"/>
      <c r="S47" s="138"/>
    </row>
    <row r="48" spans="1:19" ht="15.75" thickBot="1">
      <c r="A48" s="341" t="s">
        <v>146</v>
      </c>
      <c r="B48" s="345" t="s">
        <v>221</v>
      </c>
      <c r="C48" s="139" t="s">
        <v>132</v>
      </c>
      <c r="D48" s="136">
        <f t="shared" si="1"/>
        <v>175</v>
      </c>
      <c r="E48" s="136">
        <v>58</v>
      </c>
      <c r="F48" s="136">
        <f t="shared" si="2"/>
        <v>117</v>
      </c>
      <c r="G48" s="136">
        <f t="shared" si="3"/>
        <v>67</v>
      </c>
      <c r="H48" s="336">
        <v>0</v>
      </c>
      <c r="I48" s="209">
        <v>50</v>
      </c>
      <c r="J48" s="136"/>
      <c r="K48" s="340"/>
      <c r="L48" s="337">
        <v>51</v>
      </c>
      <c r="M48" s="136">
        <v>66</v>
      </c>
      <c r="N48" s="105"/>
      <c r="O48" s="105"/>
      <c r="P48" s="114"/>
      <c r="Q48" s="114"/>
      <c r="R48" s="114"/>
      <c r="S48" s="196"/>
    </row>
    <row r="49" spans="1:19" ht="24" thickBot="1">
      <c r="A49" s="346" t="s">
        <v>163</v>
      </c>
      <c r="B49" s="186" t="s">
        <v>62</v>
      </c>
      <c r="C49" s="323" t="s">
        <v>223</v>
      </c>
      <c r="D49" s="197">
        <f>SUM(E49:F49)</f>
        <v>676</v>
      </c>
      <c r="E49" s="197">
        <f>SUM(E50:E52)</f>
        <v>225</v>
      </c>
      <c r="F49" s="178">
        <f>SUM(F50:F52)</f>
        <v>451</v>
      </c>
      <c r="G49" s="178">
        <f>SUM(G50:G52)</f>
        <v>230</v>
      </c>
      <c r="H49" s="179">
        <f>SUM(H50:H52)</f>
        <v>60</v>
      </c>
      <c r="I49" s="197">
        <f>SUM(I50:I52)</f>
        <v>221</v>
      </c>
      <c r="J49" s="197"/>
      <c r="K49" s="178"/>
      <c r="L49" s="180">
        <f>SUM(L50:L52)</f>
        <v>187</v>
      </c>
      <c r="M49" s="178">
        <f>SUM(M50:M52)</f>
        <v>264</v>
      </c>
      <c r="N49" s="10"/>
      <c r="O49" s="10"/>
      <c r="P49" s="198"/>
      <c r="Q49" s="198"/>
      <c r="R49" s="198"/>
      <c r="S49" s="198"/>
    </row>
    <row r="50" spans="1:19" ht="12.75">
      <c r="A50" s="347" t="s">
        <v>164</v>
      </c>
      <c r="B50" s="348" t="s">
        <v>159</v>
      </c>
      <c r="C50" s="320" t="s">
        <v>133</v>
      </c>
      <c r="D50" s="207">
        <f>SUM(E50:F50)</f>
        <v>208</v>
      </c>
      <c r="E50" s="194">
        <v>69</v>
      </c>
      <c r="F50" s="194">
        <f>SUM(L50:M50)</f>
        <v>139</v>
      </c>
      <c r="G50" s="194">
        <f>F50-I50</f>
        <v>65</v>
      </c>
      <c r="H50" s="334">
        <v>20</v>
      </c>
      <c r="I50" s="207">
        <v>74</v>
      </c>
      <c r="J50" s="194"/>
      <c r="K50" s="338"/>
      <c r="L50" s="273">
        <v>51</v>
      </c>
      <c r="M50" s="194">
        <v>88</v>
      </c>
      <c r="N50" s="60"/>
      <c r="O50" s="60"/>
      <c r="P50" s="5"/>
      <c r="Q50" s="5"/>
      <c r="R50" s="5"/>
      <c r="S50" s="195"/>
    </row>
    <row r="51" spans="1:19" ht="12.75">
      <c r="A51" s="341" t="s">
        <v>165</v>
      </c>
      <c r="B51" s="349" t="s">
        <v>224</v>
      </c>
      <c r="C51" s="321" t="s">
        <v>132</v>
      </c>
      <c r="D51" s="208">
        <f>SUM(E51:F51)</f>
        <v>234</v>
      </c>
      <c r="E51" s="91">
        <v>78</v>
      </c>
      <c r="F51" s="91">
        <f>SUM(L51:M51)</f>
        <v>156</v>
      </c>
      <c r="G51" s="91">
        <f>F51-I51</f>
        <v>81</v>
      </c>
      <c r="H51" s="335">
        <v>20</v>
      </c>
      <c r="I51" s="208">
        <v>75</v>
      </c>
      <c r="J51" s="91"/>
      <c r="K51" s="339"/>
      <c r="L51" s="190">
        <v>68</v>
      </c>
      <c r="M51" s="91">
        <v>88</v>
      </c>
      <c r="N51" s="151"/>
      <c r="O51" s="151"/>
      <c r="P51" s="6"/>
      <c r="Q51" s="6"/>
      <c r="R51" s="6"/>
      <c r="S51" s="138"/>
    </row>
    <row r="52" spans="1:19" ht="13.5" thickBot="1">
      <c r="A52" s="350" t="s">
        <v>166</v>
      </c>
      <c r="B52" s="351" t="s">
        <v>222</v>
      </c>
      <c r="C52" s="322" t="s">
        <v>133</v>
      </c>
      <c r="D52" s="209">
        <f>SUM(E52:F52)</f>
        <v>234</v>
      </c>
      <c r="E52" s="136">
        <v>78</v>
      </c>
      <c r="F52" s="136">
        <f>SUM(L52:M52)</f>
        <v>156</v>
      </c>
      <c r="G52" s="136">
        <f>F52-I52</f>
        <v>84</v>
      </c>
      <c r="H52" s="336">
        <v>20</v>
      </c>
      <c r="I52" s="209">
        <v>72</v>
      </c>
      <c r="J52" s="136"/>
      <c r="K52" s="340"/>
      <c r="L52" s="337">
        <v>68</v>
      </c>
      <c r="M52" s="136">
        <v>88</v>
      </c>
      <c r="N52" s="105"/>
      <c r="O52" s="105"/>
      <c r="P52" s="114"/>
      <c r="Q52" s="114"/>
      <c r="R52" s="114"/>
      <c r="S52" s="196"/>
    </row>
    <row r="53" spans="1:19" ht="13.5" thickBot="1">
      <c r="A53" s="225" t="s">
        <v>211</v>
      </c>
      <c r="B53" s="216" t="s">
        <v>212</v>
      </c>
      <c r="C53" s="217" t="s">
        <v>213</v>
      </c>
      <c r="D53" s="282">
        <f aca="true" t="shared" si="4" ref="D53:I53">SUM(D54:D54)</f>
        <v>117</v>
      </c>
      <c r="E53" s="218">
        <f t="shared" si="4"/>
        <v>39</v>
      </c>
      <c r="F53" s="218">
        <f t="shared" si="4"/>
        <v>78</v>
      </c>
      <c r="G53" s="218">
        <f t="shared" si="4"/>
        <v>39</v>
      </c>
      <c r="H53" s="296">
        <f t="shared" si="4"/>
        <v>0</v>
      </c>
      <c r="I53" s="282">
        <f t="shared" si="4"/>
        <v>39</v>
      </c>
      <c r="J53" s="218"/>
      <c r="K53" s="283"/>
      <c r="L53" s="274">
        <f>SUM(L54:L54)</f>
        <v>34</v>
      </c>
      <c r="M53" s="218">
        <f>SUM(M54:M54)</f>
        <v>44</v>
      </c>
      <c r="N53" s="218"/>
      <c r="O53" s="218"/>
      <c r="P53" s="219"/>
      <c r="Q53" s="219"/>
      <c r="R53" s="219"/>
      <c r="S53" s="220"/>
    </row>
    <row r="54" spans="1:19" ht="13.5" thickBot="1">
      <c r="A54" s="226" t="s">
        <v>214</v>
      </c>
      <c r="B54" s="251" t="s">
        <v>215</v>
      </c>
      <c r="C54" s="278" t="s">
        <v>132</v>
      </c>
      <c r="D54" s="284">
        <f aca="true" t="shared" si="5" ref="D54:D62">SUM(E54:F54)</f>
        <v>117</v>
      </c>
      <c r="E54" s="221">
        <v>39</v>
      </c>
      <c r="F54" s="221">
        <f>SUM(L54:M54)</f>
        <v>78</v>
      </c>
      <c r="G54" s="221">
        <f>F54-I54</f>
        <v>39</v>
      </c>
      <c r="H54" s="297">
        <v>0</v>
      </c>
      <c r="I54" s="284">
        <v>39</v>
      </c>
      <c r="J54" s="221"/>
      <c r="K54" s="285"/>
      <c r="L54" s="275">
        <v>34</v>
      </c>
      <c r="M54" s="221">
        <v>44</v>
      </c>
      <c r="N54" s="221"/>
      <c r="O54" s="221"/>
      <c r="P54" s="222"/>
      <c r="Q54" s="222"/>
      <c r="R54" s="222"/>
      <c r="S54" s="309"/>
    </row>
    <row r="55" spans="1:19" ht="12" thickBot="1">
      <c r="A55" s="227" t="s">
        <v>70</v>
      </c>
      <c r="B55" s="252" t="s">
        <v>71</v>
      </c>
      <c r="C55" s="58" t="s">
        <v>180</v>
      </c>
      <c r="D55" s="92">
        <f t="shared" si="5"/>
        <v>713</v>
      </c>
      <c r="E55" s="164">
        <f>SUM(E56:E59)</f>
        <v>238</v>
      </c>
      <c r="F55" s="164">
        <f>SUM(F56:F59)</f>
        <v>475</v>
      </c>
      <c r="G55" s="164">
        <f>SUM(G56:G59)</f>
        <v>81</v>
      </c>
      <c r="H55" s="203">
        <f>SUM(H56:H59)</f>
        <v>10</v>
      </c>
      <c r="I55" s="178">
        <f>SUM(I56:I59)</f>
        <v>394</v>
      </c>
      <c r="J55" s="180"/>
      <c r="K55" s="180"/>
      <c r="L55" s="24">
        <v>0</v>
      </c>
      <c r="M55" s="223">
        <v>0</v>
      </c>
      <c r="N55" s="178">
        <f aca="true" t="shared" si="6" ref="N55:S55">SUM(N56:N59)</f>
        <v>102</v>
      </c>
      <c r="O55" s="178">
        <f t="shared" si="6"/>
        <v>105</v>
      </c>
      <c r="P55" s="178">
        <f t="shared" si="6"/>
        <v>52</v>
      </c>
      <c r="Q55" s="178">
        <f t="shared" si="6"/>
        <v>76</v>
      </c>
      <c r="R55" s="178">
        <f t="shared" si="6"/>
        <v>68</v>
      </c>
      <c r="S55" s="178">
        <f t="shared" si="6"/>
        <v>72</v>
      </c>
    </row>
    <row r="56" spans="1:19" ht="12">
      <c r="A56" s="228" t="s">
        <v>72</v>
      </c>
      <c r="B56" s="253" t="s">
        <v>73</v>
      </c>
      <c r="C56" s="130" t="s">
        <v>177</v>
      </c>
      <c r="D56" s="212">
        <f t="shared" si="5"/>
        <v>58</v>
      </c>
      <c r="E56" s="81">
        <v>10</v>
      </c>
      <c r="F56" s="173">
        <f>SUM(N56:S56)</f>
        <v>48</v>
      </c>
      <c r="G56" s="189">
        <f>F56-I56</f>
        <v>38</v>
      </c>
      <c r="H56" s="286">
        <v>0</v>
      </c>
      <c r="I56" s="83">
        <v>10</v>
      </c>
      <c r="J56" s="193"/>
      <c r="K56" s="298"/>
      <c r="L56" s="191"/>
      <c r="M56" s="60"/>
      <c r="N56" s="169"/>
      <c r="O56" s="169"/>
      <c r="P56" s="169"/>
      <c r="Q56" s="169"/>
      <c r="R56" s="169">
        <v>24</v>
      </c>
      <c r="S56" s="117">
        <v>24</v>
      </c>
    </row>
    <row r="57" spans="1:19" ht="12">
      <c r="A57" s="229" t="s">
        <v>74</v>
      </c>
      <c r="B57" s="254" t="s">
        <v>68</v>
      </c>
      <c r="C57" s="130" t="s">
        <v>177</v>
      </c>
      <c r="D57" s="287">
        <f t="shared" si="5"/>
        <v>65</v>
      </c>
      <c r="E57" s="80">
        <v>10</v>
      </c>
      <c r="F57" s="170">
        <f>SUM(N57:S57)</f>
        <v>55</v>
      </c>
      <c r="G57" s="189">
        <f>F57-I57</f>
        <v>43</v>
      </c>
      <c r="H57" s="288">
        <v>10</v>
      </c>
      <c r="I57" s="83">
        <v>12</v>
      </c>
      <c r="J57" s="83"/>
      <c r="K57" s="299"/>
      <c r="L57" s="310"/>
      <c r="M57" s="151"/>
      <c r="N57" s="154">
        <v>34</v>
      </c>
      <c r="O57" s="154">
        <v>21</v>
      </c>
      <c r="P57" s="154"/>
      <c r="Q57" s="154"/>
      <c r="R57" s="154"/>
      <c r="S57" s="118"/>
    </row>
    <row r="58" spans="1:19" ht="12">
      <c r="A58" s="229" t="s">
        <v>75</v>
      </c>
      <c r="B58" s="254" t="s">
        <v>67</v>
      </c>
      <c r="C58" s="130" t="s">
        <v>188</v>
      </c>
      <c r="D58" s="287">
        <f t="shared" si="5"/>
        <v>218</v>
      </c>
      <c r="E58" s="80">
        <v>32</v>
      </c>
      <c r="F58" s="170">
        <f>SUM(N58:S58)</f>
        <v>186</v>
      </c>
      <c r="G58" s="189">
        <f>F58-I58</f>
        <v>0</v>
      </c>
      <c r="H58" s="288">
        <v>0</v>
      </c>
      <c r="I58" s="83">
        <v>186</v>
      </c>
      <c r="J58" s="83"/>
      <c r="K58" s="299"/>
      <c r="L58" s="311"/>
      <c r="M58" s="151"/>
      <c r="N58" s="154">
        <v>34</v>
      </c>
      <c r="O58" s="154">
        <v>42</v>
      </c>
      <c r="P58" s="154">
        <v>26</v>
      </c>
      <c r="Q58" s="154">
        <v>38</v>
      </c>
      <c r="R58" s="154">
        <v>22</v>
      </c>
      <c r="S58" s="118">
        <v>24</v>
      </c>
    </row>
    <row r="59" spans="1:19" ht="12" thickBot="1">
      <c r="A59" s="230" t="s">
        <v>76</v>
      </c>
      <c r="B59" s="255" t="s">
        <v>4</v>
      </c>
      <c r="C59" s="132" t="s">
        <v>179</v>
      </c>
      <c r="D59" s="287">
        <f t="shared" si="5"/>
        <v>372</v>
      </c>
      <c r="E59" s="82">
        <v>186</v>
      </c>
      <c r="F59" s="171">
        <f>SUM(N59:S59)</f>
        <v>186</v>
      </c>
      <c r="G59" s="189">
        <f>F59-I59</f>
        <v>0</v>
      </c>
      <c r="H59" s="289">
        <v>0</v>
      </c>
      <c r="I59" s="84">
        <v>186</v>
      </c>
      <c r="J59" s="84"/>
      <c r="K59" s="300"/>
      <c r="L59" s="211"/>
      <c r="M59" s="85"/>
      <c r="N59" s="154">
        <v>34</v>
      </c>
      <c r="O59" s="154">
        <v>42</v>
      </c>
      <c r="P59" s="154">
        <v>26</v>
      </c>
      <c r="Q59" s="154">
        <v>38</v>
      </c>
      <c r="R59" s="154">
        <v>22</v>
      </c>
      <c r="S59" s="118">
        <v>24</v>
      </c>
    </row>
    <row r="60" spans="1:19" ht="12" thickBot="1">
      <c r="A60" s="231" t="s">
        <v>77</v>
      </c>
      <c r="B60" s="256" t="s">
        <v>78</v>
      </c>
      <c r="C60" s="98" t="s">
        <v>183</v>
      </c>
      <c r="D60" s="172">
        <f t="shared" si="5"/>
        <v>165</v>
      </c>
      <c r="E60" s="62">
        <f>SUM(E61:E62)</f>
        <v>55</v>
      </c>
      <c r="F60" s="172">
        <f>SUM(F61:F62)</f>
        <v>110</v>
      </c>
      <c r="G60" s="172">
        <f>SUM(G61:G62)</f>
        <v>14</v>
      </c>
      <c r="H60" s="172">
        <f>SUM(H61:H62)</f>
        <v>40</v>
      </c>
      <c r="I60" s="177">
        <f>SUM(I61:I62)</f>
        <v>96</v>
      </c>
      <c r="J60" s="143"/>
      <c r="K60" s="176"/>
      <c r="L60" s="135">
        <v>0</v>
      </c>
      <c r="M60" s="64">
        <v>0</v>
      </c>
      <c r="N60" s="143">
        <f aca="true" t="shared" si="7" ref="N60:S60">SUM(N61:N62)</f>
        <v>68</v>
      </c>
      <c r="O60" s="143">
        <f t="shared" si="7"/>
        <v>42</v>
      </c>
      <c r="P60" s="143">
        <f t="shared" si="7"/>
        <v>0</v>
      </c>
      <c r="Q60" s="143">
        <f t="shared" si="7"/>
        <v>0</v>
      </c>
      <c r="R60" s="143">
        <f t="shared" si="7"/>
        <v>0</v>
      </c>
      <c r="S60" s="143">
        <f t="shared" si="7"/>
        <v>0</v>
      </c>
    </row>
    <row r="61" spans="1:19" ht="24">
      <c r="A61" s="232" t="s">
        <v>79</v>
      </c>
      <c r="B61" s="253" t="s">
        <v>80</v>
      </c>
      <c r="C61" s="324" t="s">
        <v>177</v>
      </c>
      <c r="D61" s="212">
        <f t="shared" si="5"/>
        <v>114</v>
      </c>
      <c r="E61" s="165">
        <v>38</v>
      </c>
      <c r="F61" s="156">
        <f>SUM(L61:S61)</f>
        <v>76</v>
      </c>
      <c r="G61" s="156">
        <f>F61-I61</f>
        <v>10</v>
      </c>
      <c r="H61" s="290">
        <v>20</v>
      </c>
      <c r="I61" s="279">
        <v>66</v>
      </c>
      <c r="J61" s="103"/>
      <c r="K61" s="301"/>
      <c r="L61" s="191"/>
      <c r="M61" s="60"/>
      <c r="N61" s="169">
        <v>34</v>
      </c>
      <c r="O61" s="169">
        <v>42</v>
      </c>
      <c r="P61" s="5"/>
      <c r="Q61" s="5"/>
      <c r="R61" s="5"/>
      <c r="S61" s="195"/>
    </row>
    <row r="62" spans="1:19" ht="12" thickBot="1">
      <c r="A62" s="233" t="s">
        <v>81</v>
      </c>
      <c r="B62" s="257" t="s">
        <v>82</v>
      </c>
      <c r="C62" s="325" t="s">
        <v>178</v>
      </c>
      <c r="D62" s="215">
        <f t="shared" si="5"/>
        <v>51</v>
      </c>
      <c r="E62" s="159">
        <v>17</v>
      </c>
      <c r="F62" s="159">
        <f>SUM(L62:S62)</f>
        <v>34</v>
      </c>
      <c r="G62" s="159">
        <f>F62-I62</f>
        <v>4</v>
      </c>
      <c r="H62" s="295">
        <v>20</v>
      </c>
      <c r="I62" s="84">
        <v>30</v>
      </c>
      <c r="J62" s="61"/>
      <c r="K62" s="300"/>
      <c r="L62" s="192"/>
      <c r="M62" s="105"/>
      <c r="N62" s="106">
        <v>34</v>
      </c>
      <c r="O62" s="106"/>
      <c r="P62" s="114"/>
      <c r="Q62" s="114"/>
      <c r="R62" s="114"/>
      <c r="S62" s="196"/>
    </row>
    <row r="63" spans="1:19" ht="12" thickBot="1">
      <c r="A63" s="234" t="s">
        <v>21</v>
      </c>
      <c r="B63" s="21" t="s">
        <v>53</v>
      </c>
      <c r="C63" s="58" t="s">
        <v>200</v>
      </c>
      <c r="D63" s="167">
        <f>D64+D74</f>
        <v>4684</v>
      </c>
      <c r="E63" s="152">
        <f>E64+E74</f>
        <v>1345</v>
      </c>
      <c r="F63" s="167">
        <f>F64+F74</f>
        <v>3339</v>
      </c>
      <c r="G63" s="167">
        <f>G64+G74</f>
        <v>1341</v>
      </c>
      <c r="H63" s="167">
        <f>H64+H74</f>
        <v>1935</v>
      </c>
      <c r="I63" s="158">
        <f>SUM(I64,I74)</f>
        <v>1350</v>
      </c>
      <c r="J63" s="158"/>
      <c r="K63" s="188"/>
      <c r="L63" s="3"/>
      <c r="M63" s="116"/>
      <c r="N63" s="50">
        <f aca="true" t="shared" si="8" ref="N63:S63">N64+N74</f>
        <v>442</v>
      </c>
      <c r="O63" s="50">
        <f t="shared" si="8"/>
        <v>681</v>
      </c>
      <c r="P63" s="50">
        <f t="shared" si="8"/>
        <v>524</v>
      </c>
      <c r="Q63" s="50">
        <f t="shared" si="8"/>
        <v>788</v>
      </c>
      <c r="R63" s="50">
        <f t="shared" si="8"/>
        <v>508</v>
      </c>
      <c r="S63" s="50">
        <f t="shared" si="8"/>
        <v>396</v>
      </c>
    </row>
    <row r="64" spans="1:19" ht="12" thickBot="1">
      <c r="A64" s="235" t="s">
        <v>16</v>
      </c>
      <c r="B64" s="97" t="s">
        <v>87</v>
      </c>
      <c r="C64" s="98" t="s">
        <v>201</v>
      </c>
      <c r="D64" s="163">
        <f aca="true" t="shared" si="9" ref="D64:I64">SUM(D65:D73)</f>
        <v>1411</v>
      </c>
      <c r="E64" s="163">
        <f t="shared" si="9"/>
        <v>470</v>
      </c>
      <c r="F64" s="163">
        <f t="shared" si="9"/>
        <v>941</v>
      </c>
      <c r="G64" s="163">
        <f t="shared" si="9"/>
        <v>681</v>
      </c>
      <c r="H64" s="163">
        <f t="shared" si="9"/>
        <v>331</v>
      </c>
      <c r="I64" s="99">
        <f t="shared" si="9"/>
        <v>260</v>
      </c>
      <c r="J64" s="99"/>
      <c r="K64" s="302"/>
      <c r="L64" s="101">
        <v>0</v>
      </c>
      <c r="M64" s="100">
        <v>0</v>
      </c>
      <c r="N64" s="101">
        <f aca="true" t="shared" si="10" ref="N64:S64">SUM(N65:N73)</f>
        <v>238</v>
      </c>
      <c r="O64" s="101">
        <f t="shared" si="10"/>
        <v>294</v>
      </c>
      <c r="P64" s="101">
        <f t="shared" si="10"/>
        <v>143</v>
      </c>
      <c r="Q64" s="101">
        <f t="shared" si="10"/>
        <v>108</v>
      </c>
      <c r="R64" s="101">
        <f t="shared" si="10"/>
        <v>88</v>
      </c>
      <c r="S64" s="101">
        <f t="shared" si="10"/>
        <v>70</v>
      </c>
    </row>
    <row r="65" spans="1:19" ht="12">
      <c r="A65" s="236" t="s">
        <v>17</v>
      </c>
      <c r="B65" s="258" t="s">
        <v>86</v>
      </c>
      <c r="C65" s="324" t="s">
        <v>182</v>
      </c>
      <c r="D65" s="210">
        <f aca="true" t="shared" si="11" ref="D65:D73">SUM(E65:F65)</f>
        <v>114</v>
      </c>
      <c r="E65" s="156">
        <v>38</v>
      </c>
      <c r="F65" s="169">
        <f aca="true" t="shared" si="12" ref="F65:F70">SUM(L65:S65)</f>
        <v>76</v>
      </c>
      <c r="G65" s="169">
        <f>F65-I65</f>
        <v>66</v>
      </c>
      <c r="H65" s="117">
        <v>45</v>
      </c>
      <c r="I65" s="279">
        <v>10</v>
      </c>
      <c r="J65" s="103"/>
      <c r="K65" s="301"/>
      <c r="L65" s="191"/>
      <c r="M65" s="60"/>
      <c r="N65" s="169">
        <v>34</v>
      </c>
      <c r="O65" s="169">
        <v>42</v>
      </c>
      <c r="P65" s="169"/>
      <c r="Q65" s="169"/>
      <c r="R65" s="169"/>
      <c r="S65" s="117"/>
    </row>
    <row r="66" spans="1:19" ht="12">
      <c r="A66" s="237" t="s">
        <v>18</v>
      </c>
      <c r="B66" s="259" t="s">
        <v>171</v>
      </c>
      <c r="C66" s="326" t="s">
        <v>182</v>
      </c>
      <c r="D66" s="214">
        <f t="shared" si="11"/>
        <v>114</v>
      </c>
      <c r="E66" s="161">
        <v>38</v>
      </c>
      <c r="F66" s="154">
        <f t="shared" si="12"/>
        <v>76</v>
      </c>
      <c r="G66" s="154">
        <f aca="true" t="shared" si="13" ref="G66:G73">F66-I66</f>
        <v>66</v>
      </c>
      <c r="H66" s="118">
        <v>40</v>
      </c>
      <c r="I66" s="83">
        <v>10</v>
      </c>
      <c r="J66" s="59"/>
      <c r="K66" s="299"/>
      <c r="L66" s="311"/>
      <c r="M66" s="151"/>
      <c r="N66" s="154">
        <v>34</v>
      </c>
      <c r="O66" s="154">
        <v>42</v>
      </c>
      <c r="P66" s="154"/>
      <c r="Q66" s="154"/>
      <c r="R66" s="154"/>
      <c r="S66" s="118"/>
    </row>
    <row r="67" spans="1:19" ht="12">
      <c r="A67" s="237" t="s">
        <v>19</v>
      </c>
      <c r="B67" s="259" t="s">
        <v>95</v>
      </c>
      <c r="C67" s="326" t="s">
        <v>182</v>
      </c>
      <c r="D67" s="214">
        <f t="shared" si="11"/>
        <v>114</v>
      </c>
      <c r="E67" s="161">
        <v>38</v>
      </c>
      <c r="F67" s="154">
        <f t="shared" si="12"/>
        <v>76</v>
      </c>
      <c r="G67" s="154">
        <f t="shared" si="13"/>
        <v>66</v>
      </c>
      <c r="H67" s="118">
        <v>20</v>
      </c>
      <c r="I67" s="83">
        <v>10</v>
      </c>
      <c r="J67" s="59"/>
      <c r="K67" s="299"/>
      <c r="L67" s="311"/>
      <c r="M67" s="151"/>
      <c r="N67" s="154">
        <v>34</v>
      </c>
      <c r="O67" s="154">
        <v>42</v>
      </c>
      <c r="P67" s="154"/>
      <c r="Q67" s="154"/>
      <c r="R67" s="154"/>
      <c r="S67" s="118"/>
    </row>
    <row r="68" spans="1:19" ht="12.75">
      <c r="A68" s="237" t="s">
        <v>20</v>
      </c>
      <c r="B68" s="260" t="s">
        <v>88</v>
      </c>
      <c r="C68" s="326" t="s">
        <v>177</v>
      </c>
      <c r="D68" s="214">
        <f t="shared" si="11"/>
        <v>69</v>
      </c>
      <c r="E68" s="161">
        <v>23</v>
      </c>
      <c r="F68" s="154">
        <f t="shared" si="12"/>
        <v>46</v>
      </c>
      <c r="G68" s="154">
        <f t="shared" si="13"/>
        <v>38</v>
      </c>
      <c r="H68" s="118">
        <v>8</v>
      </c>
      <c r="I68" s="83">
        <v>8</v>
      </c>
      <c r="J68" s="59"/>
      <c r="K68" s="299"/>
      <c r="L68" s="311"/>
      <c r="M68" s="151"/>
      <c r="N68" s="154"/>
      <c r="O68" s="154"/>
      <c r="P68" s="154"/>
      <c r="Q68" s="154"/>
      <c r="R68" s="154">
        <v>22</v>
      </c>
      <c r="S68" s="118">
        <v>24</v>
      </c>
    </row>
    <row r="69" spans="1:19" ht="12.75">
      <c r="A69" s="237" t="s">
        <v>89</v>
      </c>
      <c r="B69" s="260" t="s">
        <v>90</v>
      </c>
      <c r="C69" s="326" t="s">
        <v>198</v>
      </c>
      <c r="D69" s="214">
        <f t="shared" si="11"/>
        <v>305</v>
      </c>
      <c r="E69" s="161">
        <v>102</v>
      </c>
      <c r="F69" s="154">
        <f t="shared" si="12"/>
        <v>203</v>
      </c>
      <c r="G69" s="154">
        <f t="shared" si="13"/>
        <v>163</v>
      </c>
      <c r="H69" s="118">
        <v>60</v>
      </c>
      <c r="I69" s="83">
        <v>40</v>
      </c>
      <c r="J69" s="59"/>
      <c r="K69" s="299"/>
      <c r="L69" s="311"/>
      <c r="M69" s="151"/>
      <c r="N69" s="154">
        <v>34</v>
      </c>
      <c r="O69" s="154">
        <v>63</v>
      </c>
      <c r="P69" s="154">
        <v>26</v>
      </c>
      <c r="Q69" s="154">
        <v>36</v>
      </c>
      <c r="R69" s="154">
        <v>22</v>
      </c>
      <c r="S69" s="118">
        <v>22</v>
      </c>
    </row>
    <row r="70" spans="1:19" ht="12.75">
      <c r="A70" s="237" t="s">
        <v>91</v>
      </c>
      <c r="B70" s="260" t="s">
        <v>92</v>
      </c>
      <c r="C70" s="326" t="s">
        <v>189</v>
      </c>
      <c r="D70" s="287">
        <f t="shared" si="11"/>
        <v>240</v>
      </c>
      <c r="E70" s="170">
        <v>80</v>
      </c>
      <c r="F70" s="154">
        <f t="shared" si="12"/>
        <v>160</v>
      </c>
      <c r="G70" s="154">
        <f t="shared" si="13"/>
        <v>120</v>
      </c>
      <c r="H70" s="118">
        <v>80</v>
      </c>
      <c r="I70" s="83">
        <v>40</v>
      </c>
      <c r="J70" s="59"/>
      <c r="K70" s="299"/>
      <c r="L70" s="311"/>
      <c r="M70" s="151"/>
      <c r="N70" s="154">
        <v>34</v>
      </c>
      <c r="O70" s="154">
        <v>42</v>
      </c>
      <c r="P70" s="154">
        <v>26</v>
      </c>
      <c r="Q70" s="154">
        <v>36</v>
      </c>
      <c r="R70" s="154">
        <v>22</v>
      </c>
      <c r="S70" s="118"/>
    </row>
    <row r="71" spans="1:19" ht="12.75">
      <c r="A71" s="237" t="s">
        <v>93</v>
      </c>
      <c r="B71" s="260" t="s">
        <v>94</v>
      </c>
      <c r="C71" s="326" t="s">
        <v>184</v>
      </c>
      <c r="D71" s="287">
        <f t="shared" si="11"/>
        <v>115</v>
      </c>
      <c r="E71" s="170">
        <v>38</v>
      </c>
      <c r="F71" s="154">
        <f>SUM(N71:S71)</f>
        <v>77</v>
      </c>
      <c r="G71" s="154">
        <f t="shared" si="13"/>
        <v>53</v>
      </c>
      <c r="H71" s="118">
        <v>8</v>
      </c>
      <c r="I71" s="83">
        <v>24</v>
      </c>
      <c r="J71" s="59"/>
      <c r="K71" s="299"/>
      <c r="L71" s="311"/>
      <c r="M71" s="151"/>
      <c r="N71" s="154"/>
      <c r="O71" s="154"/>
      <c r="P71" s="154">
        <v>13</v>
      </c>
      <c r="Q71" s="154">
        <v>18</v>
      </c>
      <c r="R71" s="154">
        <v>22</v>
      </c>
      <c r="S71" s="118">
        <v>24</v>
      </c>
    </row>
    <row r="72" spans="1:19" ht="12.75">
      <c r="A72" s="237" t="s">
        <v>167</v>
      </c>
      <c r="B72" s="260" t="s">
        <v>170</v>
      </c>
      <c r="C72" s="326" t="s">
        <v>177</v>
      </c>
      <c r="D72" s="287">
        <f t="shared" si="11"/>
        <v>114</v>
      </c>
      <c r="E72" s="170">
        <v>38</v>
      </c>
      <c r="F72" s="154">
        <f>SUM(N72:S72)</f>
        <v>76</v>
      </c>
      <c r="G72" s="154">
        <f t="shared" si="13"/>
        <v>66</v>
      </c>
      <c r="H72" s="118">
        <v>30</v>
      </c>
      <c r="I72" s="83">
        <v>10</v>
      </c>
      <c r="J72" s="59"/>
      <c r="K72" s="299"/>
      <c r="L72" s="311"/>
      <c r="M72" s="151"/>
      <c r="N72" s="154">
        <v>34</v>
      </c>
      <c r="O72" s="154">
        <v>42</v>
      </c>
      <c r="P72" s="154"/>
      <c r="Q72" s="154"/>
      <c r="R72" s="154"/>
      <c r="S72" s="118"/>
    </row>
    <row r="73" spans="1:19" ht="15" customHeight="1" thickBot="1">
      <c r="A73" s="238" t="s">
        <v>168</v>
      </c>
      <c r="B73" s="261" t="s">
        <v>169</v>
      </c>
      <c r="C73" s="327" t="s">
        <v>185</v>
      </c>
      <c r="D73" s="291">
        <f t="shared" si="11"/>
        <v>226</v>
      </c>
      <c r="E73" s="166">
        <v>75</v>
      </c>
      <c r="F73" s="155">
        <f>SUM(N73:S73)</f>
        <v>151</v>
      </c>
      <c r="G73" s="155">
        <f t="shared" si="13"/>
        <v>43</v>
      </c>
      <c r="H73" s="119">
        <v>40</v>
      </c>
      <c r="I73" s="280">
        <v>108</v>
      </c>
      <c r="J73" s="104"/>
      <c r="K73" s="303"/>
      <c r="L73" s="211"/>
      <c r="M73" s="85"/>
      <c r="N73" s="155">
        <v>34</v>
      </c>
      <c r="O73" s="155">
        <v>21</v>
      </c>
      <c r="P73" s="155">
        <v>78</v>
      </c>
      <c r="Q73" s="155">
        <v>18</v>
      </c>
      <c r="R73" s="155"/>
      <c r="S73" s="119"/>
    </row>
    <row r="74" spans="1:19" ht="12" thickBot="1">
      <c r="A74" s="239" t="s">
        <v>54</v>
      </c>
      <c r="B74" s="102" t="s">
        <v>55</v>
      </c>
      <c r="C74" s="90" t="s">
        <v>202</v>
      </c>
      <c r="D74" s="167">
        <f aca="true" t="shared" si="14" ref="D74:J74">SUM(D75,D78,D81,D88,D93,D96)</f>
        <v>3273</v>
      </c>
      <c r="E74" s="167">
        <f t="shared" si="14"/>
        <v>875</v>
      </c>
      <c r="F74" s="167">
        <f t="shared" si="14"/>
        <v>2398</v>
      </c>
      <c r="G74" s="167">
        <f t="shared" si="14"/>
        <v>660</v>
      </c>
      <c r="H74" s="167">
        <f t="shared" si="14"/>
        <v>1604</v>
      </c>
      <c r="I74" s="153">
        <f t="shared" si="14"/>
        <v>1090</v>
      </c>
      <c r="J74" s="153">
        <f t="shared" si="14"/>
        <v>648</v>
      </c>
      <c r="K74" s="304">
        <v>40</v>
      </c>
      <c r="L74" s="167"/>
      <c r="M74" s="152"/>
      <c r="N74" s="167">
        <f aca="true" t="shared" si="15" ref="N74:S74">SUM(N81,N78,N75,N88,N93,N96)</f>
        <v>204</v>
      </c>
      <c r="O74" s="167">
        <f t="shared" si="15"/>
        <v>387</v>
      </c>
      <c r="P74" s="167">
        <f t="shared" si="15"/>
        <v>381</v>
      </c>
      <c r="Q74" s="167">
        <f t="shared" si="15"/>
        <v>680</v>
      </c>
      <c r="R74" s="167">
        <f t="shared" si="15"/>
        <v>420</v>
      </c>
      <c r="S74" s="167">
        <f t="shared" si="15"/>
        <v>326</v>
      </c>
    </row>
    <row r="75" spans="1:19" ht="23.25" thickBot="1">
      <c r="A75" s="234" t="s">
        <v>22</v>
      </c>
      <c r="B75" s="21" t="s">
        <v>96</v>
      </c>
      <c r="C75" s="58" t="s">
        <v>195</v>
      </c>
      <c r="D75" s="163">
        <f>SUM(E75:F75)</f>
        <v>234</v>
      </c>
      <c r="E75" s="163">
        <f>E76+E77</f>
        <v>42</v>
      </c>
      <c r="F75" s="163">
        <f>F76+F77</f>
        <v>192</v>
      </c>
      <c r="G75" s="163">
        <f>G76+G77</f>
        <v>60</v>
      </c>
      <c r="H75" s="163">
        <f>H76+H77</f>
        <v>178</v>
      </c>
      <c r="I75" s="158">
        <f>SUM(I76)</f>
        <v>24</v>
      </c>
      <c r="J75" s="158">
        <f>SUM(J76:J77)</f>
        <v>108</v>
      </c>
      <c r="K75" s="188">
        <v>8</v>
      </c>
      <c r="L75" s="178"/>
      <c r="M75" s="179"/>
      <c r="N75" s="178"/>
      <c r="O75" s="178"/>
      <c r="P75" s="180">
        <f>SUM(P76:P77)</f>
        <v>26</v>
      </c>
      <c r="Q75" s="180">
        <f>SUM(Q76:Q77)</f>
        <v>36</v>
      </c>
      <c r="R75" s="180">
        <f>SUM(R76:R77)</f>
        <v>130</v>
      </c>
      <c r="S75" s="180"/>
    </row>
    <row r="76" spans="1:19" ht="24">
      <c r="A76" s="236" t="s">
        <v>23</v>
      </c>
      <c r="B76" s="253" t="s">
        <v>97</v>
      </c>
      <c r="C76" s="324" t="s">
        <v>186</v>
      </c>
      <c r="D76" s="210">
        <f>SUM(E76:F76)</f>
        <v>126</v>
      </c>
      <c r="E76" s="156">
        <v>42</v>
      </c>
      <c r="F76" s="156">
        <f>SUM(P76:S76)</f>
        <v>84</v>
      </c>
      <c r="G76" s="156">
        <f>F76-I76</f>
        <v>60</v>
      </c>
      <c r="H76" s="290">
        <v>70</v>
      </c>
      <c r="I76" s="127">
        <v>24</v>
      </c>
      <c r="J76" s="156"/>
      <c r="K76" s="199"/>
      <c r="L76" s="22"/>
      <c r="M76" s="169"/>
      <c r="N76" s="169"/>
      <c r="O76" s="169"/>
      <c r="P76" s="169">
        <v>26</v>
      </c>
      <c r="Q76" s="169">
        <v>36</v>
      </c>
      <c r="R76" s="169">
        <v>22</v>
      </c>
      <c r="S76" s="117"/>
    </row>
    <row r="77" spans="1:19" ht="12" thickBot="1">
      <c r="A77" s="238" t="s">
        <v>28</v>
      </c>
      <c r="B77" s="262" t="s">
        <v>5</v>
      </c>
      <c r="C77" s="242" t="s">
        <v>178</v>
      </c>
      <c r="D77" s="211">
        <v>108</v>
      </c>
      <c r="E77" s="85">
        <v>0</v>
      </c>
      <c r="F77" s="328">
        <f>SUM(N77:S77)</f>
        <v>108</v>
      </c>
      <c r="G77" s="159">
        <v>0</v>
      </c>
      <c r="H77" s="329">
        <v>108</v>
      </c>
      <c r="I77" s="175">
        <v>0</v>
      </c>
      <c r="J77" s="85">
        <v>108</v>
      </c>
      <c r="K77" s="174"/>
      <c r="L77" s="211"/>
      <c r="M77" s="85"/>
      <c r="N77" s="85"/>
      <c r="O77" s="85"/>
      <c r="P77" s="65"/>
      <c r="Q77" s="85"/>
      <c r="R77" s="85">
        <v>108</v>
      </c>
      <c r="S77" s="123"/>
    </row>
    <row r="78" spans="1:19" ht="12" thickBot="1">
      <c r="A78" s="234" t="s">
        <v>25</v>
      </c>
      <c r="B78" s="21" t="s">
        <v>99</v>
      </c>
      <c r="C78" s="58" t="s">
        <v>195</v>
      </c>
      <c r="D78" s="330">
        <f>SUM(E78:F78)</f>
        <v>206</v>
      </c>
      <c r="E78" s="330">
        <f>SUM(E79)</f>
        <v>45</v>
      </c>
      <c r="F78" s="330">
        <f>F79+F80</f>
        <v>161</v>
      </c>
      <c r="G78" s="330">
        <f>G79+G80</f>
        <v>68</v>
      </c>
      <c r="H78" s="330">
        <f>H79+H80</f>
        <v>142</v>
      </c>
      <c r="I78" s="66">
        <f>SUM(I79)</f>
        <v>21</v>
      </c>
      <c r="J78" s="66">
        <f>SUM(J79:J80)</f>
        <v>72</v>
      </c>
      <c r="K78" s="305">
        <v>8</v>
      </c>
      <c r="L78" s="1"/>
      <c r="M78" s="67"/>
      <c r="N78" s="1"/>
      <c r="O78" s="67">
        <f>SUM(O79:O80)</f>
        <v>0</v>
      </c>
      <c r="P78" s="67">
        <f>SUM(P79:P80)</f>
        <v>13</v>
      </c>
      <c r="Q78" s="67">
        <f>SUM(Q79:Q80)</f>
        <v>54</v>
      </c>
      <c r="R78" s="67">
        <f>SUM(R79:R80)</f>
        <v>94</v>
      </c>
      <c r="S78" s="1">
        <f>SUM(S79:S80)</f>
        <v>0</v>
      </c>
    </row>
    <row r="79" spans="1:19" ht="24">
      <c r="A79" s="236" t="s">
        <v>26</v>
      </c>
      <c r="B79" s="263" t="s">
        <v>98</v>
      </c>
      <c r="C79" s="324" t="s">
        <v>187</v>
      </c>
      <c r="D79" s="212">
        <f>SUM(E79:F79)</f>
        <v>134</v>
      </c>
      <c r="E79" s="165">
        <v>45</v>
      </c>
      <c r="F79" s="165">
        <f>SUM(L79:S79)</f>
        <v>89</v>
      </c>
      <c r="G79" s="165">
        <f>F79-I79</f>
        <v>68</v>
      </c>
      <c r="H79" s="292">
        <v>70</v>
      </c>
      <c r="I79" s="276">
        <v>21</v>
      </c>
      <c r="J79" s="165"/>
      <c r="K79" s="81"/>
      <c r="L79" s="22"/>
      <c r="M79" s="169"/>
      <c r="N79" s="169"/>
      <c r="O79" s="169"/>
      <c r="P79" s="169">
        <v>13</v>
      </c>
      <c r="Q79" s="169">
        <v>54</v>
      </c>
      <c r="R79" s="169">
        <v>22</v>
      </c>
      <c r="S79" s="117"/>
    </row>
    <row r="80" spans="1:19" ht="12" thickBot="1">
      <c r="A80" s="238" t="s">
        <v>27</v>
      </c>
      <c r="B80" s="262" t="s">
        <v>5</v>
      </c>
      <c r="C80" s="242" t="s">
        <v>178</v>
      </c>
      <c r="D80" s="213">
        <v>72</v>
      </c>
      <c r="E80" s="68">
        <v>0</v>
      </c>
      <c r="F80" s="166">
        <f>SUM(L80:S80)</f>
        <v>72</v>
      </c>
      <c r="G80" s="166">
        <v>0</v>
      </c>
      <c r="H80" s="293">
        <v>72</v>
      </c>
      <c r="I80" s="277">
        <v>0</v>
      </c>
      <c r="J80" s="68">
        <v>72</v>
      </c>
      <c r="K80" s="306"/>
      <c r="L80" s="213"/>
      <c r="M80" s="68"/>
      <c r="N80" s="68"/>
      <c r="O80" s="68"/>
      <c r="P80" s="68"/>
      <c r="Q80" s="68"/>
      <c r="R80" s="68">
        <v>72</v>
      </c>
      <c r="S80" s="134"/>
    </row>
    <row r="81" spans="1:19" ht="23.25" thickBot="1">
      <c r="A81" s="100" t="s">
        <v>101</v>
      </c>
      <c r="B81" s="108" t="s">
        <v>100</v>
      </c>
      <c r="C81" s="98" t="s">
        <v>196</v>
      </c>
      <c r="D81" s="160">
        <f aca="true" t="shared" si="16" ref="D81:D92">SUM(E81:F81)</f>
        <v>2063</v>
      </c>
      <c r="E81" s="160">
        <f aca="true" t="shared" si="17" ref="E81:J81">E82+E83+E84+E85+E86+E87</f>
        <v>627</v>
      </c>
      <c r="F81" s="160">
        <f t="shared" si="17"/>
        <v>1436</v>
      </c>
      <c r="G81" s="160">
        <f t="shared" si="17"/>
        <v>290</v>
      </c>
      <c r="H81" s="160">
        <f t="shared" si="17"/>
        <v>808</v>
      </c>
      <c r="I81" s="99">
        <f t="shared" si="17"/>
        <v>966</v>
      </c>
      <c r="J81" s="99">
        <f t="shared" si="17"/>
        <v>180</v>
      </c>
      <c r="K81" s="302">
        <v>8</v>
      </c>
      <c r="L81" s="143"/>
      <c r="M81" s="176"/>
      <c r="N81" s="109">
        <f aca="true" t="shared" si="18" ref="N81:S81">SUM(N82:N87)</f>
        <v>204</v>
      </c>
      <c r="O81" s="109">
        <f t="shared" si="18"/>
        <v>324</v>
      </c>
      <c r="P81" s="109">
        <f t="shared" si="18"/>
        <v>228</v>
      </c>
      <c r="Q81" s="109">
        <f t="shared" si="18"/>
        <v>266</v>
      </c>
      <c r="R81" s="109">
        <f t="shared" si="18"/>
        <v>160</v>
      </c>
      <c r="S81" s="109">
        <f t="shared" si="18"/>
        <v>254</v>
      </c>
    </row>
    <row r="82" spans="1:19" ht="15" customHeight="1">
      <c r="A82" s="232" t="s">
        <v>102</v>
      </c>
      <c r="B82" s="253" t="s">
        <v>103</v>
      </c>
      <c r="C82" s="324" t="s">
        <v>190</v>
      </c>
      <c r="D82" s="210">
        <f t="shared" si="16"/>
        <v>616</v>
      </c>
      <c r="E82" s="156">
        <v>205</v>
      </c>
      <c r="F82" s="156">
        <f aca="true" t="shared" si="19" ref="F82:F87">SUM(N82:S82)</f>
        <v>411</v>
      </c>
      <c r="G82" s="156">
        <f>F82-I82</f>
        <v>96</v>
      </c>
      <c r="H82" s="290">
        <v>150</v>
      </c>
      <c r="I82" s="247">
        <v>315</v>
      </c>
      <c r="J82" s="169"/>
      <c r="K82" s="200"/>
      <c r="L82" s="312"/>
      <c r="M82" s="69"/>
      <c r="N82" s="169">
        <v>68</v>
      </c>
      <c r="O82" s="169">
        <v>84</v>
      </c>
      <c r="P82" s="169">
        <v>39</v>
      </c>
      <c r="Q82" s="169">
        <v>97</v>
      </c>
      <c r="R82" s="169">
        <v>58</v>
      </c>
      <c r="S82" s="117">
        <v>65</v>
      </c>
    </row>
    <row r="83" spans="1:19" ht="15" customHeight="1">
      <c r="A83" s="240" t="s">
        <v>104</v>
      </c>
      <c r="B83" s="254" t="s">
        <v>105</v>
      </c>
      <c r="C83" s="326" t="s">
        <v>190</v>
      </c>
      <c r="D83" s="214">
        <f t="shared" si="16"/>
        <v>616</v>
      </c>
      <c r="E83" s="161">
        <v>205</v>
      </c>
      <c r="F83" s="161">
        <f t="shared" si="19"/>
        <v>411</v>
      </c>
      <c r="G83" s="161">
        <f>F83-I83</f>
        <v>96</v>
      </c>
      <c r="H83" s="294">
        <v>150</v>
      </c>
      <c r="I83" s="248">
        <v>315</v>
      </c>
      <c r="J83" s="154"/>
      <c r="K83" s="201"/>
      <c r="L83" s="313"/>
      <c r="M83" s="70"/>
      <c r="N83" s="154">
        <v>68</v>
      </c>
      <c r="O83" s="154">
        <v>84</v>
      </c>
      <c r="P83" s="154">
        <v>39</v>
      </c>
      <c r="Q83" s="154">
        <v>97</v>
      </c>
      <c r="R83" s="154">
        <v>58</v>
      </c>
      <c r="S83" s="118">
        <v>65</v>
      </c>
    </row>
    <row r="84" spans="1:19" ht="13.5" customHeight="1">
      <c r="A84" s="240" t="s">
        <v>106</v>
      </c>
      <c r="B84" s="254" t="s">
        <v>107</v>
      </c>
      <c r="C84" s="326" t="s">
        <v>184</v>
      </c>
      <c r="D84" s="287">
        <f t="shared" si="16"/>
        <v>192</v>
      </c>
      <c r="E84" s="170">
        <v>64</v>
      </c>
      <c r="F84" s="161">
        <f t="shared" si="19"/>
        <v>128</v>
      </c>
      <c r="G84" s="161">
        <f>F84-I84</f>
        <v>20</v>
      </c>
      <c r="H84" s="294">
        <v>98</v>
      </c>
      <c r="I84" s="248">
        <v>108</v>
      </c>
      <c r="J84" s="154"/>
      <c r="K84" s="201"/>
      <c r="L84" s="313"/>
      <c r="M84" s="70"/>
      <c r="N84" s="154"/>
      <c r="O84" s="154"/>
      <c r="P84" s="154">
        <v>26</v>
      </c>
      <c r="Q84" s="154">
        <v>36</v>
      </c>
      <c r="R84" s="154">
        <v>22</v>
      </c>
      <c r="S84" s="118">
        <v>44</v>
      </c>
    </row>
    <row r="85" spans="1:19" ht="24">
      <c r="A85" s="240" t="s">
        <v>108</v>
      </c>
      <c r="B85" s="264" t="s">
        <v>109</v>
      </c>
      <c r="C85" s="326" t="s">
        <v>191</v>
      </c>
      <c r="D85" s="214">
        <f t="shared" si="16"/>
        <v>306</v>
      </c>
      <c r="E85" s="161">
        <v>102</v>
      </c>
      <c r="F85" s="161">
        <f t="shared" si="19"/>
        <v>204</v>
      </c>
      <c r="G85" s="161">
        <f>F85-I85</f>
        <v>44</v>
      </c>
      <c r="H85" s="294">
        <v>150</v>
      </c>
      <c r="I85" s="248">
        <v>160</v>
      </c>
      <c r="J85" s="154"/>
      <c r="K85" s="201"/>
      <c r="L85" s="313"/>
      <c r="M85" s="70"/>
      <c r="N85" s="154">
        <v>34</v>
      </c>
      <c r="O85" s="154">
        <v>42</v>
      </c>
      <c r="P85" s="154">
        <v>26</v>
      </c>
      <c r="Q85" s="154">
        <v>36</v>
      </c>
      <c r="R85" s="154">
        <v>22</v>
      </c>
      <c r="S85" s="118">
        <v>44</v>
      </c>
    </row>
    <row r="86" spans="1:19" ht="15.75" customHeight="1">
      <c r="A86" s="240" t="s">
        <v>110</v>
      </c>
      <c r="B86" s="254" t="s">
        <v>111</v>
      </c>
      <c r="C86" s="326" t="s">
        <v>187</v>
      </c>
      <c r="D86" s="214">
        <f t="shared" si="16"/>
        <v>153</v>
      </c>
      <c r="E86" s="161">
        <v>51</v>
      </c>
      <c r="F86" s="161">
        <f t="shared" si="19"/>
        <v>102</v>
      </c>
      <c r="G86" s="161">
        <f>F86-I86</f>
        <v>34</v>
      </c>
      <c r="H86" s="294">
        <v>80</v>
      </c>
      <c r="I86" s="248">
        <v>68</v>
      </c>
      <c r="J86" s="154"/>
      <c r="K86" s="201"/>
      <c r="L86" s="313"/>
      <c r="M86" s="70"/>
      <c r="N86" s="154">
        <v>34</v>
      </c>
      <c r="O86" s="154">
        <v>42</v>
      </c>
      <c r="P86" s="154">
        <v>26</v>
      </c>
      <c r="Q86" s="151"/>
      <c r="R86" s="70"/>
      <c r="S86" s="120"/>
    </row>
    <row r="87" spans="1:19" ht="12" thickBot="1">
      <c r="A87" s="230" t="s">
        <v>120</v>
      </c>
      <c r="B87" s="265" t="s">
        <v>24</v>
      </c>
      <c r="C87" s="327" t="s">
        <v>186</v>
      </c>
      <c r="D87" s="215">
        <f t="shared" si="16"/>
        <v>180</v>
      </c>
      <c r="E87" s="85">
        <v>0</v>
      </c>
      <c r="F87" s="159">
        <f t="shared" si="19"/>
        <v>180</v>
      </c>
      <c r="G87" s="159">
        <v>0</v>
      </c>
      <c r="H87" s="295">
        <v>180</v>
      </c>
      <c r="I87" s="250">
        <v>0</v>
      </c>
      <c r="J87" s="155">
        <v>180</v>
      </c>
      <c r="K87" s="202"/>
      <c r="L87" s="211"/>
      <c r="M87" s="85"/>
      <c r="N87" s="85"/>
      <c r="O87" s="85">
        <v>72</v>
      </c>
      <c r="P87" s="85">
        <v>72</v>
      </c>
      <c r="Q87" s="85"/>
      <c r="R87" s="71"/>
      <c r="S87" s="121">
        <v>36</v>
      </c>
    </row>
    <row r="88" spans="1:19" ht="23.25" thickBot="1">
      <c r="A88" s="241" t="s">
        <v>112</v>
      </c>
      <c r="B88" s="266" t="s">
        <v>113</v>
      </c>
      <c r="C88" s="90" t="s">
        <v>194</v>
      </c>
      <c r="D88" s="160">
        <f t="shared" si="16"/>
        <v>465</v>
      </c>
      <c r="E88" s="160">
        <f>E89+E90</f>
        <v>83</v>
      </c>
      <c r="F88" s="160">
        <f>F89+F90+F91+F92</f>
        <v>382</v>
      </c>
      <c r="G88" s="160">
        <f>G89+G90+G91+G92</f>
        <v>124</v>
      </c>
      <c r="H88" s="160">
        <f>H89+H90+H91+H92</f>
        <v>340</v>
      </c>
      <c r="I88" s="150">
        <f>I89+I90</f>
        <v>42</v>
      </c>
      <c r="J88" s="150">
        <f>J89+J90+J91+J92</f>
        <v>216</v>
      </c>
      <c r="K88" s="206">
        <v>8</v>
      </c>
      <c r="L88" s="135"/>
      <c r="M88" s="64"/>
      <c r="N88" s="135">
        <f>SUM(N89:N92)</f>
        <v>0</v>
      </c>
      <c r="O88" s="135">
        <f>SUM(O89:O92)</f>
        <v>42</v>
      </c>
      <c r="P88" s="135">
        <f>SUM(P89:P92)</f>
        <v>88</v>
      </c>
      <c r="Q88" s="135">
        <f>SUM(Q89:Q92)</f>
        <v>252</v>
      </c>
      <c r="R88" s="135"/>
      <c r="S88" s="135"/>
    </row>
    <row r="89" spans="1:19" ht="24.75" customHeight="1">
      <c r="A89" s="232" t="s">
        <v>114</v>
      </c>
      <c r="B89" s="267" t="s">
        <v>115</v>
      </c>
      <c r="C89" s="331" t="s">
        <v>186</v>
      </c>
      <c r="D89" s="210">
        <f t="shared" si="16"/>
        <v>156</v>
      </c>
      <c r="E89" s="156">
        <v>52</v>
      </c>
      <c r="F89" s="156">
        <f>SUM(L89:S89)</f>
        <v>104</v>
      </c>
      <c r="G89" s="156">
        <f>F89-I89</f>
        <v>78</v>
      </c>
      <c r="H89" s="290">
        <v>76</v>
      </c>
      <c r="I89" s="127">
        <v>26</v>
      </c>
      <c r="J89" s="156"/>
      <c r="K89" s="199"/>
      <c r="L89" s="312"/>
      <c r="M89" s="69"/>
      <c r="N89" s="60"/>
      <c r="O89" s="60">
        <v>42</v>
      </c>
      <c r="P89" s="60">
        <v>26</v>
      </c>
      <c r="Q89" s="60">
        <v>36</v>
      </c>
      <c r="R89" s="169"/>
      <c r="S89" s="117"/>
    </row>
    <row r="90" spans="1:19" ht="24">
      <c r="A90" s="240" t="s">
        <v>116</v>
      </c>
      <c r="B90" s="264" t="s">
        <v>117</v>
      </c>
      <c r="C90" s="326" t="s">
        <v>177</v>
      </c>
      <c r="D90" s="214">
        <f t="shared" si="16"/>
        <v>93</v>
      </c>
      <c r="E90" s="161">
        <v>31</v>
      </c>
      <c r="F90" s="161">
        <f>SUM(L90:S90)</f>
        <v>62</v>
      </c>
      <c r="G90" s="161">
        <f>F90-I90</f>
        <v>46</v>
      </c>
      <c r="H90" s="294">
        <v>48</v>
      </c>
      <c r="I90" s="128">
        <v>16</v>
      </c>
      <c r="J90" s="161"/>
      <c r="K90" s="204"/>
      <c r="L90" s="313"/>
      <c r="M90" s="70"/>
      <c r="N90" s="70"/>
      <c r="O90" s="154"/>
      <c r="P90" s="154">
        <v>26</v>
      </c>
      <c r="Q90" s="154">
        <v>36</v>
      </c>
      <c r="R90" s="154"/>
      <c r="S90" s="118"/>
    </row>
    <row r="91" spans="1:19" ht="12">
      <c r="A91" s="240" t="s">
        <v>118</v>
      </c>
      <c r="B91" s="268" t="s">
        <v>24</v>
      </c>
      <c r="C91" s="240" t="s">
        <v>178</v>
      </c>
      <c r="D91" s="214">
        <f t="shared" si="16"/>
        <v>36</v>
      </c>
      <c r="E91" s="161">
        <v>0</v>
      </c>
      <c r="F91" s="161">
        <f>SUM(L91:S91)</f>
        <v>36</v>
      </c>
      <c r="G91" s="161">
        <v>0</v>
      </c>
      <c r="H91" s="294">
        <v>36</v>
      </c>
      <c r="I91" s="128">
        <v>0</v>
      </c>
      <c r="J91" s="161">
        <v>36</v>
      </c>
      <c r="K91" s="204"/>
      <c r="L91" s="313"/>
      <c r="M91" s="70"/>
      <c r="N91" s="70"/>
      <c r="O91" s="70"/>
      <c r="P91" s="151"/>
      <c r="Q91" s="151">
        <v>36</v>
      </c>
      <c r="R91" s="70"/>
      <c r="S91" s="120"/>
    </row>
    <row r="92" spans="1:19" ht="12" thickBot="1">
      <c r="A92" s="242" t="s">
        <v>119</v>
      </c>
      <c r="B92" s="269" t="s">
        <v>5</v>
      </c>
      <c r="C92" s="332" t="s">
        <v>177</v>
      </c>
      <c r="D92" s="215">
        <f t="shared" si="16"/>
        <v>180</v>
      </c>
      <c r="E92" s="159">
        <v>0</v>
      </c>
      <c r="F92" s="159">
        <f>SUM(L92:S92)</f>
        <v>180</v>
      </c>
      <c r="G92" s="159">
        <v>0</v>
      </c>
      <c r="H92" s="295">
        <v>180</v>
      </c>
      <c r="I92" s="129">
        <v>0</v>
      </c>
      <c r="J92" s="159">
        <v>180</v>
      </c>
      <c r="K92" s="205"/>
      <c r="L92" s="314"/>
      <c r="M92" s="72"/>
      <c r="N92" s="72"/>
      <c r="O92" s="85"/>
      <c r="P92" s="85">
        <v>36</v>
      </c>
      <c r="Q92" s="85">
        <v>144</v>
      </c>
      <c r="R92" s="72"/>
      <c r="S92" s="122"/>
    </row>
    <row r="93" spans="1:19" ht="21" thickBot="1">
      <c r="A93" s="243" t="s">
        <v>121</v>
      </c>
      <c r="B93" s="270" t="s">
        <v>122</v>
      </c>
      <c r="C93" s="58" t="s">
        <v>195</v>
      </c>
      <c r="D93" s="168">
        <f>SUM(D94:D95)</f>
        <v>161</v>
      </c>
      <c r="E93" s="168">
        <f>SUM(E94:E95)</f>
        <v>42</v>
      </c>
      <c r="F93" s="168">
        <f>SUM(F94:F95)</f>
        <v>119</v>
      </c>
      <c r="G93" s="168">
        <f>SUM(G94:G95)</f>
        <v>62</v>
      </c>
      <c r="H93" s="168">
        <f>SUM(H94:H95)</f>
        <v>96</v>
      </c>
      <c r="I93" s="150">
        <f>I94</f>
        <v>21</v>
      </c>
      <c r="J93" s="150">
        <f>J94+SUM(J94:J95)</f>
        <v>36</v>
      </c>
      <c r="K93" s="206">
        <v>8</v>
      </c>
      <c r="L93" s="135"/>
      <c r="M93" s="64"/>
      <c r="N93" s="135">
        <f aca="true" t="shared" si="20" ref="N93:S93">SUM(N94:N95)</f>
        <v>0</v>
      </c>
      <c r="O93" s="135">
        <f t="shared" si="20"/>
        <v>21</v>
      </c>
      <c r="P93" s="135">
        <f t="shared" si="20"/>
        <v>26</v>
      </c>
      <c r="Q93" s="135">
        <f t="shared" si="20"/>
        <v>72</v>
      </c>
      <c r="R93" s="135">
        <f t="shared" si="20"/>
        <v>0</v>
      </c>
      <c r="S93" s="135">
        <f t="shared" si="20"/>
        <v>0</v>
      </c>
    </row>
    <row r="94" spans="1:19" ht="24">
      <c r="A94" s="232" t="s">
        <v>123</v>
      </c>
      <c r="B94" s="267" t="s">
        <v>124</v>
      </c>
      <c r="C94" s="133" t="s">
        <v>186</v>
      </c>
      <c r="D94" s="210">
        <f aca="true" t="shared" si="21" ref="D94:D99">SUM(E94:F94)</f>
        <v>125</v>
      </c>
      <c r="E94" s="156">
        <v>42</v>
      </c>
      <c r="F94" s="156">
        <f>SUM(L94:S94)</f>
        <v>83</v>
      </c>
      <c r="G94" s="156">
        <f>F94-I94</f>
        <v>62</v>
      </c>
      <c r="H94" s="290">
        <v>60</v>
      </c>
      <c r="I94" s="127">
        <v>21</v>
      </c>
      <c r="J94" s="156"/>
      <c r="K94" s="199"/>
      <c r="L94" s="312"/>
      <c r="M94" s="69"/>
      <c r="N94" s="169"/>
      <c r="O94" s="169">
        <v>21</v>
      </c>
      <c r="P94" s="169">
        <v>26</v>
      </c>
      <c r="Q94" s="169">
        <v>36</v>
      </c>
      <c r="R94" s="169"/>
      <c r="S94" s="117"/>
    </row>
    <row r="95" spans="1:19" ht="12" thickBot="1">
      <c r="A95" s="242" t="s">
        <v>125</v>
      </c>
      <c r="B95" s="255" t="s">
        <v>24</v>
      </c>
      <c r="C95" s="131" t="s">
        <v>178</v>
      </c>
      <c r="D95" s="215">
        <f t="shared" si="21"/>
        <v>36</v>
      </c>
      <c r="E95" s="73">
        <v>0</v>
      </c>
      <c r="F95" s="159">
        <f>SUM(L95:S95)</f>
        <v>36</v>
      </c>
      <c r="G95" s="159">
        <v>0</v>
      </c>
      <c r="H95" s="295">
        <v>36</v>
      </c>
      <c r="I95" s="129">
        <v>0</v>
      </c>
      <c r="J95" s="159">
        <v>36</v>
      </c>
      <c r="K95" s="307"/>
      <c r="L95" s="314"/>
      <c r="M95" s="72"/>
      <c r="N95" s="72"/>
      <c r="O95" s="72"/>
      <c r="P95" s="72"/>
      <c r="Q95" s="85">
        <v>36</v>
      </c>
      <c r="R95" s="72"/>
      <c r="S95" s="123"/>
    </row>
    <row r="96" spans="1:19" ht="12" thickBot="1">
      <c r="A96" s="244" t="s">
        <v>126</v>
      </c>
      <c r="B96" s="137" t="s">
        <v>58</v>
      </c>
      <c r="C96" s="58" t="s">
        <v>193</v>
      </c>
      <c r="D96" s="160">
        <f t="shared" si="21"/>
        <v>144</v>
      </c>
      <c r="E96" s="160">
        <f aca="true" t="shared" si="22" ref="E96:J96">SUM(E97:E99)</f>
        <v>36</v>
      </c>
      <c r="F96" s="160">
        <f t="shared" si="22"/>
        <v>108</v>
      </c>
      <c r="G96" s="160">
        <f t="shared" si="22"/>
        <v>56</v>
      </c>
      <c r="H96" s="160">
        <f t="shared" si="22"/>
        <v>40</v>
      </c>
      <c r="I96" s="150">
        <f t="shared" si="22"/>
        <v>16</v>
      </c>
      <c r="J96" s="150">
        <f t="shared" si="22"/>
        <v>36</v>
      </c>
      <c r="K96" s="206"/>
      <c r="L96" s="135">
        <f>SUM(L97:L99)</f>
        <v>0</v>
      </c>
      <c r="M96" s="63">
        <f aca="true" t="shared" si="23" ref="M96:S96">SUM(M97:M99)</f>
        <v>0</v>
      </c>
      <c r="N96" s="63">
        <f t="shared" si="23"/>
        <v>0</v>
      </c>
      <c r="O96" s="63">
        <f t="shared" si="23"/>
        <v>0</v>
      </c>
      <c r="P96" s="63">
        <f t="shared" si="23"/>
        <v>0</v>
      </c>
      <c r="Q96" s="63">
        <f t="shared" si="23"/>
        <v>0</v>
      </c>
      <c r="R96" s="63">
        <f t="shared" si="23"/>
        <v>36</v>
      </c>
      <c r="S96" s="63">
        <f t="shared" si="23"/>
        <v>72</v>
      </c>
    </row>
    <row r="97" spans="1:19" ht="12">
      <c r="A97" s="236" t="s">
        <v>127</v>
      </c>
      <c r="B97" s="263" t="s">
        <v>56</v>
      </c>
      <c r="C97" s="333" t="s">
        <v>192</v>
      </c>
      <c r="D97" s="210">
        <f t="shared" si="21"/>
        <v>54</v>
      </c>
      <c r="E97" s="156">
        <v>18</v>
      </c>
      <c r="F97" s="156">
        <f>SUM(M97:S97)</f>
        <v>36</v>
      </c>
      <c r="G97" s="156">
        <f>F97-I97</f>
        <v>28</v>
      </c>
      <c r="H97" s="290">
        <v>2</v>
      </c>
      <c r="I97" s="127">
        <v>8</v>
      </c>
      <c r="J97" s="156"/>
      <c r="K97" s="199"/>
      <c r="L97" s="191"/>
      <c r="M97" s="60"/>
      <c r="N97" s="60"/>
      <c r="O97" s="60"/>
      <c r="P97" s="60"/>
      <c r="Q97" s="60"/>
      <c r="R97" s="60">
        <v>36</v>
      </c>
      <c r="S97" s="124"/>
    </row>
    <row r="98" spans="1:19" ht="12">
      <c r="A98" s="237" t="s">
        <v>128</v>
      </c>
      <c r="B98" s="271" t="s">
        <v>57</v>
      </c>
      <c r="C98" s="240" t="s">
        <v>192</v>
      </c>
      <c r="D98" s="214">
        <f t="shared" si="21"/>
        <v>54</v>
      </c>
      <c r="E98" s="75">
        <v>18</v>
      </c>
      <c r="F98" s="161">
        <f>SUM(M98:S98)</f>
        <v>36</v>
      </c>
      <c r="G98" s="161">
        <f>F98-I98</f>
        <v>28</v>
      </c>
      <c r="H98" s="294">
        <v>2</v>
      </c>
      <c r="I98" s="281">
        <v>8</v>
      </c>
      <c r="J98" s="75"/>
      <c r="K98" s="308"/>
      <c r="L98" s="315"/>
      <c r="M98" s="74"/>
      <c r="N98" s="74"/>
      <c r="O98" s="74"/>
      <c r="P98" s="74"/>
      <c r="Q98" s="74"/>
      <c r="R98" s="74"/>
      <c r="S98" s="125">
        <v>36</v>
      </c>
    </row>
    <row r="99" spans="1:19" ht="12" thickBot="1">
      <c r="A99" s="238" t="s">
        <v>129</v>
      </c>
      <c r="B99" s="262" t="s">
        <v>24</v>
      </c>
      <c r="C99" s="325" t="s">
        <v>192</v>
      </c>
      <c r="D99" s="215">
        <f t="shared" si="21"/>
        <v>36</v>
      </c>
      <c r="E99" s="85">
        <v>0</v>
      </c>
      <c r="F99" s="159">
        <f>SUM(M99:S99)</f>
        <v>36</v>
      </c>
      <c r="G99" s="159">
        <v>0</v>
      </c>
      <c r="H99" s="295">
        <v>36</v>
      </c>
      <c r="I99" s="175">
        <v>0</v>
      </c>
      <c r="J99" s="85">
        <v>36</v>
      </c>
      <c r="K99" s="174"/>
      <c r="L99" s="211"/>
      <c r="M99" s="85"/>
      <c r="N99" s="85"/>
      <c r="O99" s="85"/>
      <c r="P99" s="85"/>
      <c r="Q99" s="85"/>
      <c r="R99" s="85"/>
      <c r="S99" s="123">
        <v>36</v>
      </c>
    </row>
    <row r="100" spans="1:19" ht="12" thickBot="1">
      <c r="A100" s="245"/>
      <c r="B100" s="272" t="s">
        <v>0</v>
      </c>
      <c r="C100" s="58" t="s">
        <v>199</v>
      </c>
      <c r="D100" s="167">
        <f>D96+D93+D88+D81+D78+D75+D64+D60+D55+D49+D39+D53</f>
        <v>7668</v>
      </c>
      <c r="E100" s="111">
        <f>E96+E93+E88+E81+E78+E75+E64+E60+E55+E49+E39+E53</f>
        <v>2340</v>
      </c>
      <c r="F100" s="152">
        <f>F96+F93+F88+F81+F78+F75+F64+F60+F55+F49+F39+F53</f>
        <v>5328</v>
      </c>
      <c r="G100" s="152">
        <f>G96+G93+G88+G81+G78+G75+G64+G60+G55+G49+G39+G53</f>
        <v>1992</v>
      </c>
      <c r="H100" s="152">
        <f>H96+H93+H88+H81+H78+H75+H64+H60+H55+H49+H39+H53</f>
        <v>2045</v>
      </c>
      <c r="I100" s="111">
        <f>I96+I93+I88+I81+I78+I75+I64+I60+I55+I49+I39+I53</f>
        <v>2688</v>
      </c>
      <c r="J100" s="167">
        <f>J96+J93+J88+J81+J78+J75+J64+J60+J55+J49+J39</f>
        <v>648</v>
      </c>
      <c r="K100" s="304">
        <v>40</v>
      </c>
      <c r="L100" s="126">
        <v>612</v>
      </c>
      <c r="M100" s="126">
        <v>792</v>
      </c>
      <c r="N100" s="126">
        <f>N93+N88+N81+N78+N75+N64+N60+N55+N49+N39</f>
        <v>612</v>
      </c>
      <c r="O100" s="126">
        <f>O93+O88+O81+O78+O75+O64+O60+O55+O49+O39</f>
        <v>828</v>
      </c>
      <c r="P100" s="126">
        <f>P93+P88+P81+P78+P75+P64+P60+P55+P49+P39</f>
        <v>576</v>
      </c>
      <c r="Q100" s="126">
        <f>Q93+Q88+Q81+Q78+Q75+Q64+Q60+Q55+Q49+Q39</f>
        <v>864</v>
      </c>
      <c r="R100" s="126">
        <f>R93+R88+R81+R78+R75+R64+R60+R55+R49+R39+R96</f>
        <v>576</v>
      </c>
      <c r="S100" s="126">
        <f>S93+S88+S81+S78+S75+S64+S60+S55+S49+S39+S96</f>
        <v>468</v>
      </c>
    </row>
    <row r="101" spans="1:19" ht="12" thickBot="1">
      <c r="A101" s="246" t="s">
        <v>130</v>
      </c>
      <c r="B101" s="23" t="s">
        <v>131</v>
      </c>
      <c r="C101" s="249"/>
      <c r="D101" s="13"/>
      <c r="E101" s="13"/>
      <c r="F101" s="168"/>
      <c r="G101" s="149"/>
      <c r="H101" s="149"/>
      <c r="I101" s="45"/>
      <c r="J101" s="107"/>
      <c r="K101" s="25"/>
      <c r="L101" s="25"/>
      <c r="M101" s="45"/>
      <c r="N101" s="1"/>
      <c r="O101" s="2"/>
      <c r="P101" s="1"/>
      <c r="Q101" s="1"/>
      <c r="R101" s="1"/>
      <c r="S101" s="4">
        <v>144</v>
      </c>
    </row>
    <row r="102" spans="1:19" ht="12" thickBot="1">
      <c r="A102" s="26" t="s">
        <v>29</v>
      </c>
      <c r="B102" s="27" t="s">
        <v>63</v>
      </c>
      <c r="C102" s="10"/>
      <c r="D102" s="45"/>
      <c r="E102" s="45"/>
      <c r="F102" s="162"/>
      <c r="G102" s="146"/>
      <c r="H102" s="146"/>
      <c r="I102" s="10"/>
      <c r="J102" s="24"/>
      <c r="K102" s="24"/>
      <c r="L102" s="24"/>
      <c r="M102" s="10"/>
      <c r="N102" s="10"/>
      <c r="O102" s="10"/>
      <c r="P102" s="10"/>
      <c r="Q102" s="10"/>
      <c r="R102" s="10"/>
      <c r="S102" s="10" t="s">
        <v>69</v>
      </c>
    </row>
    <row r="103" spans="1:19" ht="14.25" customHeight="1" thickBot="1">
      <c r="A103" s="358" t="s">
        <v>59</v>
      </c>
      <c r="B103" s="359"/>
      <c r="C103" s="359"/>
      <c r="D103" s="360"/>
      <c r="E103" s="361" t="s">
        <v>0</v>
      </c>
      <c r="F103" s="357" t="s">
        <v>30</v>
      </c>
      <c r="G103" s="357"/>
      <c r="H103" s="357"/>
      <c r="I103" s="357"/>
      <c r="J103" s="147"/>
      <c r="K103" s="48"/>
      <c r="L103" s="24">
        <v>612</v>
      </c>
      <c r="M103" s="10">
        <v>792</v>
      </c>
      <c r="N103" s="110">
        <f>N100-N104-N105-N106</f>
        <v>612</v>
      </c>
      <c r="O103" s="8">
        <f>O100-O104-O105-O106</f>
        <v>756</v>
      </c>
      <c r="P103" s="76">
        <f>P100-P104-P105-P106</f>
        <v>468</v>
      </c>
      <c r="Q103" s="95">
        <f>Q100-Q104-Q105-Q106</f>
        <v>648</v>
      </c>
      <c r="R103" s="76">
        <f>R100-R104-R105-R106</f>
        <v>396</v>
      </c>
      <c r="S103" s="76">
        <f>S100-S104-S105</f>
        <v>396</v>
      </c>
    </row>
    <row r="104" spans="1:19" ht="14.25" customHeight="1" thickBot="1">
      <c r="A104" s="366"/>
      <c r="B104" s="367"/>
      <c r="C104" s="367"/>
      <c r="D104" s="368"/>
      <c r="E104" s="361"/>
      <c r="F104" s="357" t="s">
        <v>154</v>
      </c>
      <c r="G104" s="357"/>
      <c r="H104" s="357"/>
      <c r="I104" s="357"/>
      <c r="J104" s="148"/>
      <c r="K104" s="49"/>
      <c r="L104" s="45"/>
      <c r="M104" s="45"/>
      <c r="N104" s="45"/>
      <c r="O104" s="10">
        <v>72</v>
      </c>
      <c r="P104" s="10">
        <v>72</v>
      </c>
      <c r="Q104" s="10">
        <v>72</v>
      </c>
      <c r="R104" s="10"/>
      <c r="S104" s="77">
        <v>72</v>
      </c>
    </row>
    <row r="105" spans="1:19" ht="23.25" customHeight="1" thickBot="1">
      <c r="A105" s="362" t="s">
        <v>137</v>
      </c>
      <c r="B105" s="363"/>
      <c r="C105" s="78"/>
      <c r="D105" s="79"/>
      <c r="E105" s="361"/>
      <c r="F105" s="357" t="s">
        <v>39</v>
      </c>
      <c r="G105" s="357"/>
      <c r="H105" s="357"/>
      <c r="I105" s="357"/>
      <c r="J105" s="148"/>
      <c r="K105" s="49"/>
      <c r="L105" s="45"/>
      <c r="M105" s="45"/>
      <c r="N105" s="45"/>
      <c r="O105" s="10"/>
      <c r="P105" s="10">
        <v>36</v>
      </c>
      <c r="Q105" s="77">
        <v>144</v>
      </c>
      <c r="R105" s="10">
        <v>180</v>
      </c>
      <c r="S105" s="77"/>
    </row>
    <row r="106" spans="1:19" ht="23.25" customHeight="1" thickBot="1">
      <c r="A106" s="364" t="s">
        <v>138</v>
      </c>
      <c r="B106" s="365"/>
      <c r="C106" s="78"/>
      <c r="D106" s="79"/>
      <c r="E106" s="361"/>
      <c r="F106" s="354" t="s">
        <v>135</v>
      </c>
      <c r="G106" s="355"/>
      <c r="H106" s="355"/>
      <c r="I106" s="356"/>
      <c r="J106" s="147"/>
      <c r="K106" s="48"/>
      <c r="L106" s="45"/>
      <c r="M106" s="45"/>
      <c r="N106" s="45"/>
      <c r="O106" s="10"/>
      <c r="P106" s="10"/>
      <c r="Q106" s="77"/>
      <c r="R106" s="10"/>
      <c r="S106" s="77">
        <v>144</v>
      </c>
    </row>
    <row r="107" spans="1:19" ht="19.5" customHeight="1" thickBot="1">
      <c r="A107" s="352" t="s">
        <v>139</v>
      </c>
      <c r="B107" s="353"/>
      <c r="C107" s="28"/>
      <c r="D107" s="29"/>
      <c r="E107" s="361"/>
      <c r="F107" s="357" t="s">
        <v>31</v>
      </c>
      <c r="G107" s="357"/>
      <c r="H107" s="357"/>
      <c r="I107" s="357"/>
      <c r="J107" s="148"/>
      <c r="K107" s="49"/>
      <c r="L107" s="10">
        <v>0</v>
      </c>
      <c r="M107" s="10">
        <v>3</v>
      </c>
      <c r="N107" s="10">
        <v>0</v>
      </c>
      <c r="O107" s="10">
        <v>3</v>
      </c>
      <c r="P107" s="10">
        <v>3</v>
      </c>
      <c r="Q107" s="77">
        <v>3</v>
      </c>
      <c r="R107" s="10">
        <v>3</v>
      </c>
      <c r="S107" s="77">
        <v>4</v>
      </c>
    </row>
    <row r="108" spans="1:19" ht="13.5" thickBot="1">
      <c r="A108" s="30"/>
      <c r="B108" s="31"/>
      <c r="C108" s="28"/>
      <c r="D108" s="29"/>
      <c r="E108" s="361"/>
      <c r="F108" s="357" t="s">
        <v>32</v>
      </c>
      <c r="G108" s="357"/>
      <c r="H108" s="357"/>
      <c r="I108" s="357"/>
      <c r="J108" s="148"/>
      <c r="K108" s="49"/>
      <c r="L108" s="10">
        <v>1</v>
      </c>
      <c r="M108" s="10">
        <v>9</v>
      </c>
      <c r="N108" s="10">
        <v>4</v>
      </c>
      <c r="O108" s="10">
        <v>6</v>
      </c>
      <c r="P108" s="10">
        <v>3</v>
      </c>
      <c r="Q108" s="10">
        <v>7</v>
      </c>
      <c r="R108" s="10">
        <v>3</v>
      </c>
      <c r="S108" s="4">
        <v>7</v>
      </c>
    </row>
    <row r="109" spans="1:19" ht="13.5" thickBot="1">
      <c r="A109" s="32"/>
      <c r="B109" s="33"/>
      <c r="C109" s="34"/>
      <c r="D109" s="35"/>
      <c r="E109" s="361"/>
      <c r="F109" s="357" t="s">
        <v>33</v>
      </c>
      <c r="G109" s="357"/>
      <c r="H109" s="357"/>
      <c r="I109" s="357"/>
      <c r="J109" s="148"/>
      <c r="K109" s="49"/>
      <c r="L109" s="10">
        <v>1</v>
      </c>
      <c r="M109" s="10">
        <v>0</v>
      </c>
      <c r="N109" s="10">
        <v>1</v>
      </c>
      <c r="O109" s="10">
        <v>1</v>
      </c>
      <c r="P109" s="10">
        <v>1</v>
      </c>
      <c r="Q109" s="10">
        <v>1</v>
      </c>
      <c r="R109" s="10">
        <v>1</v>
      </c>
      <c r="S109" s="10">
        <v>0</v>
      </c>
    </row>
    <row r="110" spans="12:19" ht="12">
      <c r="L110" s="11"/>
      <c r="R110" s="16"/>
      <c r="S110" s="16"/>
    </row>
    <row r="111" spans="9:13" ht="12">
      <c r="I111" s="11"/>
      <c r="J111" s="11"/>
      <c r="K111" s="11"/>
      <c r="L111" s="11"/>
      <c r="M111" s="11"/>
    </row>
    <row r="112" ht="12">
      <c r="N112" s="11"/>
    </row>
    <row r="116" spans="1:19" s="9" customFormat="1" ht="12">
      <c r="A116" s="14"/>
      <c r="C116" s="36"/>
      <c r="L116" s="12"/>
      <c r="R116" s="14"/>
      <c r="S116" s="14"/>
    </row>
    <row r="123" spans="1:19" s="9" customFormat="1" ht="12">
      <c r="A123" s="14"/>
      <c r="C123" s="36"/>
      <c r="O123" s="12"/>
      <c r="R123" s="14"/>
      <c r="S123" s="14"/>
    </row>
  </sheetData>
  <sheetProtection/>
  <mergeCells count="99">
    <mergeCell ref="E14:Q14"/>
    <mergeCell ref="E15:Q15"/>
    <mergeCell ref="E16:Q16"/>
    <mergeCell ref="A8:Q8"/>
    <mergeCell ref="A9:Q9"/>
    <mergeCell ref="A10:Q10"/>
    <mergeCell ref="E11:Q11"/>
    <mergeCell ref="E12:Q12"/>
    <mergeCell ref="E13:Q13"/>
    <mergeCell ref="A1:C1"/>
    <mergeCell ref="M1:Q1"/>
    <mergeCell ref="M2:Q2"/>
    <mergeCell ref="M3:Q3"/>
    <mergeCell ref="A6:Q6"/>
    <mergeCell ref="A7:Q7"/>
    <mergeCell ref="M4:Q4"/>
    <mergeCell ref="E17:Q17"/>
    <mergeCell ref="B18:F18"/>
    <mergeCell ref="I18:Q18"/>
    <mergeCell ref="B19:F19"/>
    <mergeCell ref="I19:Q19"/>
    <mergeCell ref="B20:F20"/>
    <mergeCell ref="I20:Q20"/>
    <mergeCell ref="B21:F21"/>
    <mergeCell ref="I21:Q21"/>
    <mergeCell ref="A22:B22"/>
    <mergeCell ref="A23:A24"/>
    <mergeCell ref="B23:B24"/>
    <mergeCell ref="C23:D24"/>
    <mergeCell ref="E23:E24"/>
    <mergeCell ref="F23:F24"/>
    <mergeCell ref="K23:M24"/>
    <mergeCell ref="N23:O24"/>
    <mergeCell ref="P23:Q24"/>
    <mergeCell ref="R23:S24"/>
    <mergeCell ref="C25:D25"/>
    <mergeCell ref="K25:M25"/>
    <mergeCell ref="N25:O25"/>
    <mergeCell ref="P25:Q25"/>
    <mergeCell ref="G23:J24"/>
    <mergeCell ref="G25:J25"/>
    <mergeCell ref="P26:Q26"/>
    <mergeCell ref="C27:D27"/>
    <mergeCell ref="K27:M27"/>
    <mergeCell ref="N27:O27"/>
    <mergeCell ref="P27:Q27"/>
    <mergeCell ref="G26:J26"/>
    <mergeCell ref="G27:J27"/>
    <mergeCell ref="A30:B30"/>
    <mergeCell ref="G33:K33"/>
    <mergeCell ref="G28:J28"/>
    <mergeCell ref="C26:D26"/>
    <mergeCell ref="K26:M26"/>
    <mergeCell ref="N26:O26"/>
    <mergeCell ref="N28:O28"/>
    <mergeCell ref="P28:Q28"/>
    <mergeCell ref="G29:J29"/>
    <mergeCell ref="A31:A37"/>
    <mergeCell ref="B31:B37"/>
    <mergeCell ref="C31:C37"/>
    <mergeCell ref="C28:D28"/>
    <mergeCell ref="K28:M28"/>
    <mergeCell ref="G34:G37"/>
    <mergeCell ref="H34:H37"/>
    <mergeCell ref="F32:K32"/>
    <mergeCell ref="F33:F37"/>
    <mergeCell ref="C29:D29"/>
    <mergeCell ref="K29:M29"/>
    <mergeCell ref="N29:O29"/>
    <mergeCell ref="P29:Q29"/>
    <mergeCell ref="L31:S32"/>
    <mergeCell ref="D31:K31"/>
    <mergeCell ref="I34:K34"/>
    <mergeCell ref="D32:D37"/>
    <mergeCell ref="E32:E37"/>
    <mergeCell ref="L33:M33"/>
    <mergeCell ref="N33:O33"/>
    <mergeCell ref="P33:Q33"/>
    <mergeCell ref="R33:S33"/>
    <mergeCell ref="J35:J37"/>
    <mergeCell ref="A104:D104"/>
    <mergeCell ref="F104:I104"/>
    <mergeCell ref="F105:I105"/>
    <mergeCell ref="R36:S36"/>
    <mergeCell ref="I35:I37"/>
    <mergeCell ref="L36:M36"/>
    <mergeCell ref="N36:O36"/>
    <mergeCell ref="P36:Q36"/>
    <mergeCell ref="K35:K37"/>
    <mergeCell ref="A107:B107"/>
    <mergeCell ref="F106:I106"/>
    <mergeCell ref="F107:I107"/>
    <mergeCell ref="A103:D103"/>
    <mergeCell ref="E103:E109"/>
    <mergeCell ref="F103:I103"/>
    <mergeCell ref="F108:I108"/>
    <mergeCell ref="F109:I109"/>
    <mergeCell ref="A105:B105"/>
    <mergeCell ref="A106:B106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2015-04-24T04:53:38Z</cp:lastPrinted>
  <dcterms:created xsi:type="dcterms:W3CDTF">2006-09-28T05:33:49Z</dcterms:created>
  <dcterms:modified xsi:type="dcterms:W3CDTF">2021-07-22T04:39:15Z</dcterms:modified>
  <cp:category/>
  <cp:version/>
  <cp:contentType/>
  <cp:contentStatus/>
</cp:coreProperties>
</file>