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Работа\ЗПК\Учебная Работа\2022-2023\Учебные планы\КШО\"/>
    </mc:Choice>
  </mc:AlternateContent>
  <xr:revisionPtr revIDLastSave="0" documentId="13_ncr:1_{A90F2672-00D2-4AA7-A09D-CC409FBF78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7" i="1" l="1"/>
  <c r="Q107" i="1"/>
  <c r="R107" i="1"/>
  <c r="S107" i="1"/>
  <c r="P107" i="1"/>
  <c r="I39" i="1"/>
  <c r="I40" i="1"/>
  <c r="I41" i="1"/>
  <c r="I42" i="1"/>
  <c r="I43" i="1"/>
  <c r="I44" i="1"/>
  <c r="I45" i="1"/>
  <c r="I46" i="1"/>
  <c r="I47" i="1"/>
  <c r="E106" i="1" l="1"/>
  <c r="C106" i="1"/>
  <c r="H101" i="1"/>
  <c r="H100" i="1"/>
  <c r="H96" i="1"/>
  <c r="H95" i="1"/>
  <c r="H90" i="1"/>
  <c r="H91" i="1"/>
  <c r="H89" i="1"/>
  <c r="H92" i="1"/>
  <c r="H93" i="1"/>
  <c r="H76" i="1"/>
  <c r="I76" i="1" s="1"/>
  <c r="H77" i="1"/>
  <c r="G77" i="1" s="1"/>
  <c r="H78" i="1"/>
  <c r="G78" i="1" s="1"/>
  <c r="H79" i="1"/>
  <c r="I79" i="1" s="1"/>
  <c r="H80" i="1"/>
  <c r="G80" i="1" s="1"/>
  <c r="H81" i="1"/>
  <c r="G81" i="1" s="1"/>
  <c r="H82" i="1"/>
  <c r="I82" i="1" s="1"/>
  <c r="H83" i="1"/>
  <c r="G83" i="1" s="1"/>
  <c r="H84" i="1"/>
  <c r="I84" i="1" s="1"/>
  <c r="H85" i="1"/>
  <c r="G85" i="1" s="1"/>
  <c r="H86" i="1"/>
  <c r="G86" i="1" s="1"/>
  <c r="H87" i="1"/>
  <c r="G87" i="1" s="1"/>
  <c r="H75" i="1"/>
  <c r="G75" i="1" s="1"/>
  <c r="H65" i="1"/>
  <c r="G65" i="1" s="1"/>
  <c r="H66" i="1"/>
  <c r="G66" i="1" s="1"/>
  <c r="H67" i="1"/>
  <c r="H68" i="1"/>
  <c r="G68" i="1" s="1"/>
  <c r="H69" i="1"/>
  <c r="G69" i="1" s="1"/>
  <c r="H70" i="1"/>
  <c r="G70" i="1" s="1"/>
  <c r="H71" i="1"/>
  <c r="G71" i="1" s="1"/>
  <c r="H72" i="1"/>
  <c r="G72" i="1" s="1"/>
  <c r="H64" i="1"/>
  <c r="G64" i="1" s="1"/>
  <c r="H62" i="1"/>
  <c r="G62" i="1" s="1"/>
  <c r="H61" i="1"/>
  <c r="G61" i="1" s="1"/>
  <c r="H56" i="1"/>
  <c r="H57" i="1"/>
  <c r="H58" i="1"/>
  <c r="H59" i="1"/>
  <c r="H55" i="1"/>
  <c r="G67" i="1"/>
  <c r="G82" i="1" l="1"/>
  <c r="G79" i="1"/>
  <c r="I78" i="1"/>
  <c r="I85" i="1"/>
  <c r="G84" i="1"/>
  <c r="I83" i="1"/>
  <c r="I81" i="1"/>
  <c r="I80" i="1"/>
  <c r="I77" i="1"/>
  <c r="G76" i="1"/>
  <c r="I75" i="1"/>
  <c r="J88" i="1"/>
  <c r="J99" i="1"/>
  <c r="J94" i="1"/>
  <c r="I65" i="1"/>
  <c r="I66" i="1"/>
  <c r="I69" i="1"/>
  <c r="I64" i="1"/>
  <c r="P99" i="1"/>
  <c r="Q99" i="1"/>
  <c r="R99" i="1"/>
  <c r="S99" i="1"/>
  <c r="T99" i="1"/>
  <c r="O99" i="1"/>
  <c r="P94" i="1"/>
  <c r="Q94" i="1"/>
  <c r="R94" i="1"/>
  <c r="S94" i="1"/>
  <c r="T94" i="1"/>
  <c r="O94" i="1"/>
  <c r="P88" i="1"/>
  <c r="Q88" i="1"/>
  <c r="R88" i="1"/>
  <c r="S88" i="1"/>
  <c r="T88" i="1"/>
  <c r="O88" i="1"/>
  <c r="P74" i="1"/>
  <c r="Q74" i="1"/>
  <c r="R74" i="1"/>
  <c r="S74" i="1"/>
  <c r="T74" i="1"/>
  <c r="O74" i="1"/>
  <c r="H102" i="1"/>
  <c r="G98" i="1"/>
  <c r="H97" i="1"/>
  <c r="H98" i="1"/>
  <c r="G92" i="1"/>
  <c r="G93" i="1"/>
  <c r="J74" i="1"/>
  <c r="J63" i="1"/>
  <c r="K63" i="1"/>
  <c r="J60" i="1"/>
  <c r="K60" i="1"/>
  <c r="K54" i="1"/>
  <c r="K48" i="1"/>
  <c r="K38" i="1"/>
  <c r="J54" i="1"/>
  <c r="J48" i="1"/>
  <c r="J38" i="1"/>
  <c r="G101" i="1"/>
  <c r="G100" i="1"/>
  <c r="G96" i="1"/>
  <c r="G95" i="1"/>
  <c r="G90" i="1"/>
  <c r="G91" i="1"/>
  <c r="G89" i="1"/>
  <c r="L99" i="1"/>
  <c r="L94" i="1"/>
  <c r="L88" i="1"/>
  <c r="L74" i="1"/>
  <c r="L63" i="1"/>
  <c r="L60" i="1"/>
  <c r="L54" i="1"/>
  <c r="K102" i="1"/>
  <c r="K99" i="1" s="1"/>
  <c r="K98" i="1"/>
  <c r="K97" i="1"/>
  <c r="K93" i="1"/>
  <c r="K92" i="1"/>
  <c r="K87" i="1"/>
  <c r="K86" i="1"/>
  <c r="P63" i="1"/>
  <c r="Q63" i="1"/>
  <c r="R63" i="1"/>
  <c r="S63" i="1"/>
  <c r="T63" i="1"/>
  <c r="O63" i="1"/>
  <c r="P60" i="1"/>
  <c r="Q60" i="1"/>
  <c r="R60" i="1"/>
  <c r="S60" i="1"/>
  <c r="T60" i="1"/>
  <c r="O60" i="1"/>
  <c r="I95" i="1" l="1"/>
  <c r="I96" i="1"/>
  <c r="I94" i="1" s="1"/>
  <c r="I100" i="1"/>
  <c r="I101" i="1"/>
  <c r="I74" i="1"/>
  <c r="I90" i="1"/>
  <c r="I61" i="1"/>
  <c r="I62" i="1"/>
  <c r="H74" i="1"/>
  <c r="G74" i="1" s="1"/>
  <c r="I91" i="1"/>
  <c r="I89" i="1"/>
  <c r="J73" i="1"/>
  <c r="I72" i="1"/>
  <c r="I71" i="1"/>
  <c r="I70" i="1"/>
  <c r="I68" i="1"/>
  <c r="I67" i="1"/>
  <c r="H94" i="1"/>
  <c r="G94" i="1" s="1"/>
  <c r="H88" i="1"/>
  <c r="G88" i="1" s="1"/>
  <c r="G97" i="1"/>
  <c r="K88" i="1"/>
  <c r="J37" i="1"/>
  <c r="H99" i="1"/>
  <c r="G99" i="1" s="1"/>
  <c r="K37" i="1"/>
  <c r="G102" i="1"/>
  <c r="R73" i="1"/>
  <c r="S73" i="1"/>
  <c r="K74" i="1"/>
  <c r="K94" i="1"/>
  <c r="H63" i="1"/>
  <c r="G63" i="1" s="1"/>
  <c r="H60" i="1"/>
  <c r="G60" i="1" s="1"/>
  <c r="L73" i="1"/>
  <c r="Q73" i="1"/>
  <c r="P73" i="1"/>
  <c r="T73" i="1"/>
  <c r="O73" i="1"/>
  <c r="O22" i="1"/>
  <c r="O23" i="1"/>
  <c r="O24" i="1"/>
  <c r="M25" i="1"/>
  <c r="F25" i="1"/>
  <c r="E25" i="1"/>
  <c r="D25" i="1"/>
  <c r="C25" i="1"/>
  <c r="B25" i="1"/>
  <c r="O21" i="1"/>
  <c r="D106" i="1"/>
  <c r="I99" i="1" l="1"/>
  <c r="J106" i="1"/>
  <c r="I60" i="1"/>
  <c r="I88" i="1"/>
  <c r="I63" i="1"/>
  <c r="K73" i="1"/>
  <c r="K106" i="1" s="1"/>
  <c r="G73" i="1"/>
  <c r="H73" i="1"/>
  <c r="O25" i="1"/>
  <c r="P54" i="1"/>
  <c r="P106" i="1" s="1"/>
  <c r="Q54" i="1"/>
  <c r="Q106" i="1" s="1"/>
  <c r="R54" i="1"/>
  <c r="R106" i="1" s="1"/>
  <c r="S54" i="1"/>
  <c r="S106" i="1" s="1"/>
  <c r="T54" i="1"/>
  <c r="T106" i="1" s="1"/>
  <c r="O54" i="1"/>
  <c r="O106" i="1" s="1"/>
  <c r="O107" i="1" s="1"/>
  <c r="H39" i="1"/>
  <c r="H40" i="1"/>
  <c r="H41" i="1"/>
  <c r="H42" i="1"/>
  <c r="H43" i="1"/>
  <c r="H44" i="1"/>
  <c r="H45" i="1"/>
  <c r="H46" i="1"/>
  <c r="H47" i="1"/>
  <c r="H49" i="1"/>
  <c r="H50" i="1"/>
  <c r="H51" i="1"/>
  <c r="H53" i="1"/>
  <c r="L48" i="1"/>
  <c r="M48" i="1"/>
  <c r="N48" i="1"/>
  <c r="L38" i="1"/>
  <c r="M38" i="1"/>
  <c r="N38" i="1"/>
  <c r="I73" i="1" l="1"/>
  <c r="G45" i="1"/>
  <c r="G55" i="1"/>
  <c r="I55" i="1"/>
  <c r="G44" i="1"/>
  <c r="G42" i="1"/>
  <c r="G53" i="1"/>
  <c r="I53" i="1"/>
  <c r="G41" i="1"/>
  <c r="G46" i="1"/>
  <c r="G43" i="1"/>
  <c r="G51" i="1"/>
  <c r="I51" i="1"/>
  <c r="G50" i="1"/>
  <c r="I50" i="1"/>
  <c r="G49" i="1"/>
  <c r="I49" i="1"/>
  <c r="G40" i="1"/>
  <c r="G47" i="1"/>
  <c r="G39" i="1"/>
  <c r="G56" i="1"/>
  <c r="I56" i="1"/>
  <c r="G57" i="1"/>
  <c r="I57" i="1"/>
  <c r="G58" i="1"/>
  <c r="I58" i="1"/>
  <c r="G59" i="1"/>
  <c r="I59" i="1"/>
  <c r="H38" i="1"/>
  <c r="G38" i="1" s="1"/>
  <c r="H48" i="1"/>
  <c r="G48" i="1" s="1"/>
  <c r="L37" i="1"/>
  <c r="L106" i="1" s="1"/>
  <c r="H54" i="1"/>
  <c r="G54" i="1" s="1"/>
  <c r="M37" i="1"/>
  <c r="M106" i="1" s="1"/>
  <c r="N37" i="1"/>
  <c r="N106" i="1" s="1"/>
  <c r="I48" i="1" l="1"/>
  <c r="I38" i="1"/>
  <c r="H37" i="1"/>
  <c r="G37" i="1" s="1"/>
  <c r="G106" i="1" s="1"/>
  <c r="I54" i="1"/>
  <c r="I37" i="1" l="1"/>
  <c r="I106" i="1" s="1"/>
  <c r="H106" i="1"/>
</calcChain>
</file>

<file path=xl/sharedStrings.xml><?xml version="1.0" encoding="utf-8"?>
<sst xmlns="http://schemas.openxmlformats.org/spreadsheetml/2006/main" count="211" uniqueCount="198">
  <si>
    <t>Индекс</t>
  </si>
  <si>
    <t>Наименование циклов, дисциплин, профессиональных модулей, МДК, практик</t>
  </si>
  <si>
    <t>Формы промежуточной аттестации (семестр)</t>
  </si>
  <si>
    <t>Экзамен</t>
  </si>
  <si>
    <t>Дифференцированный зачет</t>
  </si>
  <si>
    <t>Зачет</t>
  </si>
  <si>
    <t>Курсовая работа (проект)</t>
  </si>
  <si>
    <t>Объем образовательной нагрузки</t>
  </si>
  <si>
    <t>Учебная нагрузка обучающихся (час.)</t>
  </si>
  <si>
    <t>Нагрузка во взаимодествии с преподавателем</t>
  </si>
  <si>
    <t>Самостоятельная работа</t>
  </si>
  <si>
    <t>Практики</t>
  </si>
  <si>
    <t>Лабораторные и практические занятия</t>
  </si>
  <si>
    <t>Распределение обязательной аудиторной нагрузки по курсам и семестрам (час. в семестр)</t>
  </si>
  <si>
    <t>1 курс</t>
  </si>
  <si>
    <t>2 курс</t>
  </si>
  <si>
    <t>3 курс</t>
  </si>
  <si>
    <t>4 курс</t>
  </si>
  <si>
    <t>ОП.00</t>
  </si>
  <si>
    <t>О.00</t>
  </si>
  <si>
    <t>Общеобразовательный цикл</t>
  </si>
  <si>
    <t>Общеобразовательные дисциплины (общие и по выбору) базовые</t>
  </si>
  <si>
    <t>ОУДБ.00</t>
  </si>
  <si>
    <t>Иностранный язык</t>
  </si>
  <si>
    <t>Математика</t>
  </si>
  <si>
    <t>ОУДБ.02</t>
  </si>
  <si>
    <t>ОУДБ.03</t>
  </si>
  <si>
    <t>История</t>
  </si>
  <si>
    <t>ОУДБ.05</t>
  </si>
  <si>
    <t>Физическая культура</t>
  </si>
  <si>
    <t>ОУДБ.06</t>
  </si>
  <si>
    <t>ОУДБ.07</t>
  </si>
  <si>
    <t>Астрономия</t>
  </si>
  <si>
    <t>ОУДП.00</t>
  </si>
  <si>
    <t>Литература</t>
  </si>
  <si>
    <t>Общеобразовательные дисциплины (общие и по выбору) профильные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</si>
  <si>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</si>
  <si>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</si>
  <si>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</si>
  <si>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</si>
  <si>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</si>
  <si>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</si>
  <si>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</si>
  <si>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</si>
  <si>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Психология общения</t>
  </si>
  <si>
    <t>Иностранный язык в профессиональной деятельности</t>
  </si>
  <si>
    <t>ЕН.00</t>
  </si>
  <si>
    <t>Математический и общий естественнонаучный цикл</t>
  </si>
  <si>
    <t>ЕН.01</t>
  </si>
  <si>
    <t>Информатика и ИКТ в профессиональной деятельности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</si>
  <si>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</si>
  <si>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</si>
  <si>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</si>
  <si>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</si>
  <si>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</si>
  <si>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</si>
  <si>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</si>
  <si>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</si>
  <si>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</si>
  <si>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</si>
  <si>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Педагогика</t>
  </si>
  <si>
    <t>Психология</t>
  </si>
  <si>
    <t>Возрастная анатомия, физиология и гигиена</t>
  </si>
  <si>
    <t>Теоретические основы организации инклюзивного образования обучающихся с ОВЗ</t>
  </si>
  <si>
    <t>Специальная психология и педагогика</t>
  </si>
  <si>
    <t>Правовое обеспечение профессиональной деятельности</t>
  </si>
  <si>
    <t>Основы учебной деятельности</t>
  </si>
  <si>
    <t>Безопасность жизнедеятельности</t>
  </si>
  <si>
    <t>ПМ.00</t>
  </si>
  <si>
    <t>Профессиональные дисциплины</t>
  </si>
  <si>
    <t>ПМ.01</t>
  </si>
  <si>
    <t>Преподавание по образовательным программам начального общего образования в начальных классах и начальных классах компенсирующего и коррекционно-развивающего образования</t>
  </si>
  <si>
    <t>МДК.01.01</t>
  </si>
  <si>
    <t>Организация обучения в начальных классах и начальных классах компенсирующего и коррекционно-развивающего образования</t>
  </si>
  <si>
    <t>МДК.01.02</t>
  </si>
  <si>
    <t>Русский язык с методикой преподавания</t>
  </si>
  <si>
    <t>МДК.01.03</t>
  </si>
  <si>
    <t>Детская литература с практикумом</t>
  </si>
  <si>
    <t>МДК.01.04</t>
  </si>
  <si>
    <t xml:space="preserve">Теоретические основы начального курса математики с методикой преподавания </t>
  </si>
  <si>
    <t>МДК.01.05</t>
  </si>
  <si>
    <t>Теория и методика обучения предмету "Окружающий мир"</t>
  </si>
  <si>
    <t>МДК.01.06</t>
  </si>
  <si>
    <t>Методика обучения продуктивным видам деятельности</t>
  </si>
  <si>
    <t>МДК.01.07</t>
  </si>
  <si>
    <t>Теория и методика физического воспитания с практикумом</t>
  </si>
  <si>
    <t>МДК.01.08</t>
  </si>
  <si>
    <t>Теория и методика музыкального воспитания с практикумом</t>
  </si>
  <si>
    <t>МДК.01.09</t>
  </si>
  <si>
    <t>Методическое обеспечение в начальном общем образовании и компенсирующем и коррекционно-развивающем образовании</t>
  </si>
  <si>
    <t>МДК.01.10</t>
  </si>
  <si>
    <t>Информатика и робототехника с методикой преподавания</t>
  </si>
  <si>
    <t>МДК.01.11</t>
  </si>
  <si>
    <t>Основы религиозных культур и светской этики с методикой преподавания</t>
  </si>
  <si>
    <t>УП.01</t>
  </si>
  <si>
    <t>ПП.01</t>
  </si>
  <si>
    <t>ПМ.02</t>
  </si>
  <si>
    <t>Организация внеурочной деятельности обучающихся начальных классов и классов компенсирующего и коррекционно-развивающего образования</t>
  </si>
  <si>
    <t>МДК.02.01</t>
  </si>
  <si>
    <t>Основы организации внеурочной деятельности в области информационно-коммуникативных технологий</t>
  </si>
  <si>
    <t>МДК.02.02</t>
  </si>
  <si>
    <t>Основы организации внеурочной деятельности в начальном общем и компенсирующем и коррекционно-развивающем образовании</t>
  </si>
  <si>
    <t>МДК.02.03</t>
  </si>
  <si>
    <t>Методическое обеспечение внеурочной деятельности в начальном общем и компенсирующем и коррекционно-развивающем образовании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</si>
  <si>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</si>
  <si>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</si>
  <si>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</si>
  <si>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 начальных классов и начальных классов компенсирующего и коррекционно-развивающего образования</t>
  </si>
  <si>
    <t>МДК.03.02</t>
  </si>
  <si>
    <t>Методическое обеспечение деятельности классного руководителя в начальном общем образовании и в компенсирующем и коррекционно-развивающем классе</t>
  </si>
  <si>
    <t>УП.02</t>
  </si>
  <si>
    <t>ПП.02</t>
  </si>
  <si>
    <t>УП.03</t>
  </si>
  <si>
    <t>ПП.03</t>
  </si>
  <si>
    <t>ПМ.04</t>
  </si>
  <si>
    <t>Основы предпринимательства и трудоустройства на работу</t>
  </si>
  <si>
    <t>МДК.04.01</t>
  </si>
  <si>
    <t>Способы поиска работы, трудоустройства</t>
  </si>
  <si>
    <t>МДК.04.02</t>
  </si>
  <si>
    <t>Основы предпринимательства , открытие собственного дела</t>
  </si>
  <si>
    <t>УП.04</t>
  </si>
  <si>
    <t>Учебная практика</t>
  </si>
  <si>
    <t>ВСЕГО</t>
  </si>
  <si>
    <t>ПДП.00</t>
  </si>
  <si>
    <t>Производственная практика (преддипломная)</t>
  </si>
  <si>
    <t>ГИА.00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</si>
  <si>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</si>
  <si>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</si>
  <si>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</si>
  <si>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</si>
  <si>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</si>
  <si>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</si>
  <si>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дифференцированныз зачетов</t>
  </si>
  <si>
    <t>зачетов</t>
  </si>
  <si>
    <t xml:space="preserve">Производственная практика </t>
  </si>
  <si>
    <t>1 семестр      17 недель</t>
  </si>
  <si>
    <t xml:space="preserve">2 семестр      22 недели 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</si>
  <si>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</si>
  <si>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</si>
  <si>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</si>
  <si>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</si>
  <si>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 xml:space="preserve">УЧЕБНЫЙ ПЛАН </t>
  </si>
  <si>
    <t xml:space="preserve"> ГБПОУ "ЗЛАТОУСТОВСКИЙ ПЕДАГОГИЧЕСКИЙ КОЛЛЕДЖ"</t>
  </si>
  <si>
    <t>по программе среднего профессионального образования (программе подготовки специалистов среднего звена)</t>
  </si>
  <si>
    <t xml:space="preserve">                               </t>
  </si>
  <si>
    <t>Форма обучения - очная</t>
  </si>
  <si>
    <t xml:space="preserve">                                                </t>
  </si>
  <si>
    <t>нормативный срок освоения ОПОП - 3 года 10 месяцев</t>
  </si>
  <si>
    <t xml:space="preserve">                                                 на базе основного общего образования</t>
  </si>
  <si>
    <t>на базе основного общего образования</t>
  </si>
  <si>
    <r>
      <t>Профиль получаемого профессионального образования -</t>
    </r>
    <r>
      <rPr>
        <b/>
        <sz val="12"/>
        <color indexed="8"/>
        <rFont val="Times New Roman"/>
        <family val="1"/>
        <charset val="204"/>
      </rPr>
      <t>гуманитарный</t>
    </r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</si>
  <si>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</si>
  <si>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</si>
  <si>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</si>
  <si>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</si>
  <si>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</si>
  <si>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</si>
  <si>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</si>
  <si>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                        (по курсам)</t>
  </si>
  <si>
    <t>по профилю специальности</t>
  </si>
  <si>
    <t>преддипломная</t>
  </si>
  <si>
    <t xml:space="preserve">по программе углубленной подготовки 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</si>
  <si>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 xml:space="preserve"> по специальности</t>
    </r>
    <r>
      <rPr>
        <b/>
        <sz val="12"/>
        <color indexed="8"/>
        <rFont val="Times New Roman"/>
        <family val="1"/>
        <charset val="204"/>
      </rPr>
      <t xml:space="preserve"> 44.02.05 Коррекционная педагогика в начальном образовании</t>
    </r>
  </si>
  <si>
    <t>Квалификация: учитель начальных классов и начальных классов компенсирующего и коррекционно-развивающего образования</t>
  </si>
  <si>
    <t>3 семестр 15 недель</t>
  </si>
  <si>
    <t>4 семестр 20 недель</t>
  </si>
  <si>
    <t>5 семестр 12 недель</t>
  </si>
  <si>
    <t>6 семестр 16 недель</t>
  </si>
  <si>
    <t>7 семестр 12 недель</t>
  </si>
  <si>
    <t>8 семестр 11 недель</t>
  </si>
  <si>
    <t>Теоретическое обучение</t>
  </si>
  <si>
    <t>Всего во взаимодействии с преподавателем</t>
  </si>
  <si>
    <t>По учебным дисциплинам и МДК</t>
  </si>
  <si>
    <t>Основы когнитивной психологии</t>
  </si>
  <si>
    <t>ЕН.02</t>
  </si>
  <si>
    <t>Государственная итоговая аттестация в виде защиты выпускной квалификационной работы (проекта) и демонстрационного экзамена</t>
  </si>
  <si>
    <t>3,4,5,6,7</t>
  </si>
  <si>
    <t>3, 5, 8</t>
  </si>
  <si>
    <t>ОУДБ.01</t>
  </si>
  <si>
    <t xml:space="preserve">Математика </t>
  </si>
  <si>
    <t>ОУДБ.04</t>
  </si>
  <si>
    <t>Основы безопасности жизнедеятельности</t>
  </si>
  <si>
    <t>Родная литература</t>
  </si>
  <si>
    <t xml:space="preserve">Информатика  </t>
  </si>
  <si>
    <t>ОУДБ.08</t>
  </si>
  <si>
    <t xml:space="preserve">Естествознание  </t>
  </si>
  <si>
    <t>ОУДБ.09</t>
  </si>
  <si>
    <t>Обществознание</t>
  </si>
  <si>
    <t>ОДУп.01</t>
  </si>
  <si>
    <t>Русский язык, в том числе выполнение индивидуального проекта</t>
  </si>
  <si>
    <t>ОДУп.02</t>
  </si>
  <si>
    <t>ОДУп.03</t>
  </si>
  <si>
    <t xml:space="preserve">История </t>
  </si>
  <si>
    <t>ЭК.00</t>
  </si>
  <si>
    <t>Дополнительные (элективные) курсы по выбору</t>
  </si>
  <si>
    <t>ЭК.01</t>
  </si>
  <si>
    <t>Основы исследовательской деятельности/Основы проектной деятельности</t>
  </si>
  <si>
    <t>____________________________2022г.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</si>
</sst>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5" fillId="2" borderId="0" xfId="1" applyFont="1" applyFill="1"/>
    <xf numFmtId="0" fontId="6" fillId="2" borderId="0" xfId="2" applyFont="1" applyFill="1"/>
    <xf numFmtId="0" fontId="4" fillId="2" borderId="0" xfId="1" applyFill="1"/>
    <xf numFmtId="0" fontId="6" fillId="2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3" fillId="2" borderId="19" xfId="1" applyFont="1" applyFill="1" applyBorder="1"/>
    <xf numFmtId="0" fontId="13" fillId="2" borderId="20" xfId="1" applyFont="1" applyFill="1" applyBorder="1" applyAlignment="1">
      <alignment horizontal="center"/>
    </xf>
    <xf numFmtId="0" fontId="11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5" xfId="1" applyFont="1" applyFill="1" applyBorder="1"/>
    <xf numFmtId="0" fontId="14" fillId="2" borderId="1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6" fillId="3" borderId="0" xfId="1" applyFont="1" applyFill="1" applyAlignment="1"/>
    <xf numFmtId="0" fontId="6" fillId="3" borderId="0" xfId="1" applyFont="1" applyFill="1" applyAlignment="1">
      <alignment vertical="center"/>
    </xf>
    <xf numFmtId="0" fontId="15" fillId="2" borderId="1" xfId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2" borderId="49" xfId="1" applyFont="1" applyFill="1" applyBorder="1" applyAlignment="1">
      <alignment horizontal="left"/>
    </xf>
    <xf numFmtId="0" fontId="13" fillId="2" borderId="3" xfId="1" applyFont="1" applyFill="1" applyBorder="1"/>
    <xf numFmtId="0" fontId="13" fillId="2" borderId="37" xfId="1" applyFont="1" applyFill="1" applyBorder="1" applyAlignment="1">
      <alignment horizontal="left"/>
    </xf>
    <xf numFmtId="0" fontId="13" fillId="2" borderId="38" xfId="1" applyFont="1" applyFill="1" applyBorder="1" applyAlignment="1">
      <alignment horizontal="left"/>
    </xf>
    <xf numFmtId="0" fontId="13" fillId="2" borderId="7" xfId="1" applyFont="1" applyFill="1" applyBorder="1"/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vertical="center" wrapText="1"/>
    </xf>
    <xf numFmtId="0" fontId="13" fillId="2" borderId="44" xfId="1" applyFont="1" applyFill="1" applyBorder="1" applyAlignment="1">
      <alignment horizontal="left"/>
    </xf>
    <xf numFmtId="0" fontId="13" fillId="2" borderId="44" xfId="1" applyFont="1" applyFill="1" applyBorder="1"/>
    <xf numFmtId="0" fontId="13" fillId="2" borderId="12" xfId="1" applyFont="1" applyFill="1" applyBorder="1" applyAlignment="1">
      <alignment horizontal="left"/>
    </xf>
    <xf numFmtId="0" fontId="13" fillId="2" borderId="12" xfId="1" applyFont="1" applyFill="1" applyBorder="1"/>
    <xf numFmtId="0" fontId="13" fillId="2" borderId="13" xfId="1" applyFont="1" applyFill="1" applyBorder="1" applyAlignment="1">
      <alignment horizontal="left"/>
    </xf>
    <xf numFmtId="0" fontId="13" fillId="2" borderId="13" xfId="1" applyFont="1" applyFill="1" applyBorder="1"/>
    <xf numFmtId="0" fontId="10" fillId="2" borderId="2" xfId="1" applyFont="1" applyFill="1" applyBorder="1" applyAlignment="1">
      <alignment horizontal="left"/>
    </xf>
    <xf numFmtId="0" fontId="10" fillId="2" borderId="2" xfId="1" applyFont="1" applyFill="1" applyBorder="1"/>
    <xf numFmtId="0" fontId="13" fillId="2" borderId="34" xfId="1" applyFont="1" applyFill="1" applyBorder="1" applyAlignment="1">
      <alignment horizontal="left"/>
    </xf>
    <xf numFmtId="0" fontId="13" fillId="2" borderId="34" xfId="1" applyFont="1" applyFill="1" applyBorder="1"/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2" borderId="28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3" fillId="2" borderId="29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/>
    </xf>
    <xf numFmtId="0" fontId="14" fillId="2" borderId="29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_УЧЕБНЫЙ ПЛАН ХГО ЗПК 2012 !" xfId="2" xr:uid="{78C52A00-13B7-402D-8CE3-98A02C80FD55}"/>
    <cellStyle name="Обычный_УЧЕБНЫЙ ПЛАН ШО ЗПК" xfId="1" xr:uid="{75A57E7C-4CD2-497E-88DE-D848BA20AB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113"/>
  <sheetViews>
    <sheetView tabSelected="1" topLeftCell="C88" zoomScale="70" zoomScaleNormal="70" workbookViewId="0">
      <selection activeCell="W106" sqref="W106"/>
    </sheetView>
  </sheetViews>
  <sheetFormatPr defaultColWidth="9.109375" defaultRowHeight="15.6" x14ac:dyDescent="0.3"/>
  <cols>
    <col min="1" max="1" width="14.109375" style="1" customWidth="1"/>
    <col min="2" max="2" width="79.109375" style="1" customWidth="1"/>
    <col min="3" max="3" width="10.6640625" style="1" customWidth="1"/>
    <col min="4" max="4" width="10.44140625" style="1" customWidth="1"/>
    <col min="5" max="5" width="12.33203125" style="1" customWidth="1"/>
    <col min="6" max="6" width="9" style="1" customWidth="1"/>
    <col min="7" max="7" width="9.109375" style="1"/>
    <col min="8" max="8" width="17.88671875" style="1" customWidth="1"/>
    <col min="9" max="9" width="21.33203125" style="1" customWidth="1"/>
    <col min="10" max="10" width="20" style="1" customWidth="1"/>
    <col min="11" max="11" width="12.6640625" style="1" customWidth="1"/>
    <col min="12" max="13" width="11.6640625" style="1" customWidth="1"/>
    <col min="14" max="14" width="11.5546875" style="1" customWidth="1"/>
    <col min="15" max="15" width="13" style="1" customWidth="1"/>
    <col min="16" max="16" width="13.6640625" style="1" customWidth="1"/>
    <col min="17" max="17" width="13.44140625" style="1" customWidth="1"/>
    <col min="18" max="18" width="12" style="1" customWidth="1"/>
    <col min="19" max="19" width="13.6640625" style="1" customWidth="1"/>
    <col min="20" max="20" width="12" style="1" customWidth="1"/>
    <col min="21" max="16384" width="9.109375" style="1"/>
  </cols>
  <sheetData>
    <row r="2" spans="1:18" ht="18" x14ac:dyDescent="0.35">
      <c r="A2" s="15"/>
      <c r="B2" s="16"/>
      <c r="C2" s="15"/>
      <c r="D2" s="15"/>
      <c r="E2" s="15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 t="s">
        <v>137</v>
      </c>
      <c r="R2" s="18"/>
    </row>
    <row r="3" spans="1:18" ht="18" x14ac:dyDescent="0.35">
      <c r="A3" s="15"/>
      <c r="B3" s="16"/>
      <c r="C3" s="15"/>
      <c r="D3" s="15"/>
      <c r="E3" s="15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 t="s">
        <v>138</v>
      </c>
      <c r="R3" s="18"/>
    </row>
    <row r="4" spans="1:18" ht="18" x14ac:dyDescent="0.35">
      <c r="A4" s="15"/>
      <c r="B4" s="15"/>
      <c r="C4" s="15"/>
      <c r="D4" s="15"/>
      <c r="E4" s="15"/>
      <c r="F4" s="17"/>
      <c r="G4" s="33"/>
      <c r="H4" s="33"/>
      <c r="I4" s="33"/>
      <c r="J4" s="33"/>
      <c r="K4" s="33"/>
      <c r="L4" s="33"/>
      <c r="M4" s="33"/>
      <c r="N4" s="33"/>
      <c r="O4" s="33"/>
      <c r="P4" s="33"/>
      <c r="Q4" s="33" t="s">
        <v>139</v>
      </c>
      <c r="R4" s="33"/>
    </row>
    <row r="5" spans="1:18" ht="18" x14ac:dyDescent="0.35">
      <c r="A5" s="15"/>
      <c r="B5" s="15"/>
      <c r="C5" s="15"/>
      <c r="D5" s="15"/>
      <c r="E5" s="15"/>
      <c r="F5" s="17"/>
      <c r="G5" s="34"/>
      <c r="H5" s="34"/>
      <c r="I5" s="34"/>
      <c r="J5" s="34"/>
      <c r="K5" s="34"/>
      <c r="L5" s="19"/>
      <c r="M5" s="19"/>
      <c r="N5" s="19"/>
      <c r="O5" s="19"/>
      <c r="P5" s="19"/>
      <c r="Q5" s="34" t="s">
        <v>140</v>
      </c>
      <c r="R5" s="34"/>
    </row>
    <row r="6" spans="1:18" ht="18" x14ac:dyDescent="0.35">
      <c r="A6" s="15"/>
      <c r="B6" s="15"/>
      <c r="C6" s="15"/>
      <c r="D6" s="15"/>
      <c r="E6" s="15"/>
      <c r="F6" s="17"/>
      <c r="G6" s="34"/>
      <c r="H6" s="34"/>
      <c r="I6" s="34"/>
      <c r="J6" s="34"/>
      <c r="K6" s="34"/>
      <c r="L6" s="19"/>
      <c r="M6" s="19"/>
      <c r="N6" s="19"/>
      <c r="O6" s="19"/>
      <c r="P6" s="19"/>
      <c r="Q6" s="34" t="s">
        <v>197</v>
      </c>
      <c r="R6" s="34"/>
    </row>
    <row r="7" spans="1:18" ht="18" x14ac:dyDescent="0.35">
      <c r="A7" s="15"/>
      <c r="B7" s="125" t="s">
        <v>141</v>
      </c>
      <c r="C7" s="125"/>
      <c r="D7" s="125"/>
      <c r="E7" s="125"/>
      <c r="F7" s="125"/>
      <c r="G7" s="125"/>
      <c r="H7" s="125"/>
      <c r="I7" s="125"/>
      <c r="J7" s="125"/>
      <c r="K7" s="33"/>
      <c r="L7" s="33"/>
      <c r="M7" s="33"/>
      <c r="N7" s="33"/>
      <c r="O7" s="33"/>
      <c r="P7" s="33"/>
    </row>
    <row r="8" spans="1:18" ht="18" x14ac:dyDescent="0.35">
      <c r="A8" s="15"/>
      <c r="B8" s="126" t="s">
        <v>142</v>
      </c>
      <c r="C8" s="126"/>
      <c r="D8" s="126"/>
      <c r="E8" s="126"/>
      <c r="F8" s="126"/>
      <c r="G8" s="126"/>
      <c r="H8" s="126"/>
      <c r="I8" s="126"/>
      <c r="J8" s="126"/>
      <c r="K8" s="33"/>
      <c r="L8" s="33"/>
      <c r="M8" s="33"/>
      <c r="N8" s="20"/>
      <c r="O8" s="20"/>
      <c r="P8" s="20"/>
    </row>
    <row r="9" spans="1:18" ht="18" x14ac:dyDescent="0.35">
      <c r="A9" s="15"/>
      <c r="B9" s="127" t="s">
        <v>143</v>
      </c>
      <c r="C9" s="127"/>
      <c r="D9" s="127"/>
      <c r="E9" s="127"/>
      <c r="F9" s="127"/>
      <c r="G9" s="127"/>
      <c r="H9" s="127"/>
      <c r="I9" s="127"/>
      <c r="J9" s="127"/>
      <c r="K9" s="20"/>
      <c r="L9" s="20"/>
      <c r="M9" s="20"/>
      <c r="N9" s="20"/>
      <c r="O9" s="20"/>
      <c r="P9" s="20"/>
    </row>
    <row r="10" spans="1:18" ht="18" x14ac:dyDescent="0.35">
      <c r="A10" s="15"/>
      <c r="B10" s="128" t="s">
        <v>162</v>
      </c>
      <c r="C10" s="128"/>
      <c r="D10" s="128"/>
      <c r="E10" s="128"/>
      <c r="F10" s="128"/>
      <c r="G10" s="128"/>
      <c r="H10" s="128"/>
      <c r="I10" s="128"/>
      <c r="J10" s="128"/>
      <c r="K10" s="20"/>
      <c r="L10" s="20"/>
      <c r="M10" s="20"/>
      <c r="N10" s="20"/>
      <c r="O10" s="20"/>
      <c r="P10" s="20"/>
    </row>
    <row r="11" spans="1:18" ht="18" x14ac:dyDescent="0.35">
      <c r="A11" s="15"/>
      <c r="B11" s="126" t="s">
        <v>161</v>
      </c>
      <c r="C11" s="126"/>
      <c r="D11" s="126"/>
      <c r="E11" s="126"/>
      <c r="F11" s="126"/>
      <c r="G11" s="126"/>
      <c r="H11" s="126"/>
      <c r="I11" s="126"/>
      <c r="J11" s="126"/>
      <c r="K11" s="20"/>
      <c r="L11" s="20"/>
      <c r="M11" s="20"/>
      <c r="N11" s="20"/>
      <c r="O11" s="20"/>
      <c r="P11" s="20"/>
    </row>
    <row r="12" spans="1:18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8" x14ac:dyDescent="0.3">
      <c r="A13" s="20"/>
      <c r="B13" s="20"/>
      <c r="C13" s="20"/>
      <c r="D13" s="20"/>
      <c r="E13" s="21"/>
      <c r="F13" s="21"/>
      <c r="G13" s="33" t="s">
        <v>163</v>
      </c>
      <c r="H13" s="33"/>
      <c r="I13" s="33"/>
      <c r="J13" s="33"/>
      <c r="K13" s="33"/>
      <c r="L13" s="33"/>
      <c r="M13" s="33"/>
      <c r="N13" s="33"/>
      <c r="O13" s="33"/>
      <c r="P13" s="33"/>
    </row>
    <row r="14" spans="1:18" x14ac:dyDescent="0.3">
      <c r="A14" s="20"/>
      <c r="B14" s="20"/>
      <c r="C14" s="20"/>
      <c r="D14" s="20"/>
      <c r="E14" s="20" t="s">
        <v>144</v>
      </c>
      <c r="F14" s="20"/>
      <c r="G14" s="33" t="s">
        <v>145</v>
      </c>
      <c r="H14" s="33"/>
      <c r="I14" s="33"/>
      <c r="J14" s="33"/>
      <c r="K14" s="33"/>
      <c r="L14" s="33"/>
      <c r="M14" s="33"/>
      <c r="N14" s="33"/>
      <c r="O14" s="33"/>
      <c r="P14" s="33"/>
    </row>
    <row r="15" spans="1:18" x14ac:dyDescent="0.3">
      <c r="A15" s="20"/>
      <c r="B15" s="20"/>
      <c r="C15" s="20"/>
      <c r="D15" s="20"/>
      <c r="E15" s="20" t="s">
        <v>146</v>
      </c>
      <c r="F15" s="20"/>
      <c r="G15" s="33" t="s">
        <v>147</v>
      </c>
      <c r="H15" s="33"/>
      <c r="I15" s="33"/>
      <c r="J15" s="33"/>
      <c r="K15" s="33"/>
      <c r="L15" s="33"/>
      <c r="M15" s="33"/>
      <c r="N15" s="33"/>
      <c r="O15" s="33"/>
      <c r="P15" s="33"/>
    </row>
    <row r="16" spans="1:18" x14ac:dyDescent="0.3">
      <c r="A16" s="20"/>
      <c r="B16" s="20"/>
      <c r="C16" s="20"/>
      <c r="D16" s="20"/>
      <c r="E16" s="20" t="s">
        <v>148</v>
      </c>
      <c r="F16" s="20"/>
      <c r="G16" s="33" t="s">
        <v>149</v>
      </c>
      <c r="H16" s="33"/>
      <c r="I16" s="33"/>
      <c r="J16" s="33"/>
      <c r="K16" s="33"/>
      <c r="L16" s="33"/>
      <c r="M16" s="33"/>
      <c r="N16" s="33"/>
      <c r="O16" s="20"/>
      <c r="P16" s="20"/>
    </row>
    <row r="17" spans="1:23" x14ac:dyDescent="0.3">
      <c r="A17" s="20"/>
      <c r="B17" s="20"/>
      <c r="C17" s="20"/>
      <c r="D17" s="20"/>
      <c r="E17" s="20"/>
      <c r="F17" s="20"/>
      <c r="G17" s="33" t="s">
        <v>150</v>
      </c>
      <c r="H17" s="33"/>
      <c r="I17" s="33"/>
      <c r="J17" s="33"/>
      <c r="K17" s="33"/>
      <c r="L17" s="33"/>
      <c r="M17" s="33"/>
      <c r="N17" s="33"/>
      <c r="O17" s="33"/>
      <c r="P17" s="33"/>
    </row>
    <row r="18" spans="1:23" ht="16.2" thickBot="1" x14ac:dyDescent="0.35">
      <c r="A18" s="109" t="s">
        <v>151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23" ht="16.2" thickBot="1" x14ac:dyDescent="0.35">
      <c r="A19" s="110" t="s">
        <v>152</v>
      </c>
      <c r="B19" s="112" t="s">
        <v>153</v>
      </c>
      <c r="C19" s="114" t="s">
        <v>121</v>
      </c>
      <c r="D19" s="115" t="s">
        <v>154</v>
      </c>
      <c r="E19" s="116"/>
      <c r="F19" s="114" t="s">
        <v>155</v>
      </c>
      <c r="G19" s="114"/>
      <c r="H19" s="114" t="s">
        <v>156</v>
      </c>
      <c r="I19" s="114"/>
      <c r="J19" s="114"/>
      <c r="K19" s="114"/>
      <c r="L19" s="114"/>
      <c r="M19" s="114" t="s">
        <v>157</v>
      </c>
      <c r="N19" s="114"/>
      <c r="O19" s="114" t="s">
        <v>158</v>
      </c>
      <c r="P19" s="114"/>
    </row>
    <row r="20" spans="1:23" ht="27" thickBot="1" x14ac:dyDescent="0.35">
      <c r="A20" s="111"/>
      <c r="B20" s="113"/>
      <c r="C20" s="111"/>
      <c r="D20" s="22" t="s">
        <v>159</v>
      </c>
      <c r="E20" s="23" t="s">
        <v>160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23" x14ac:dyDescent="0.3">
      <c r="A21" s="24" t="s">
        <v>14</v>
      </c>
      <c r="B21" s="25">
        <v>39</v>
      </c>
      <c r="C21" s="26"/>
      <c r="D21" s="27"/>
      <c r="E21" s="28"/>
      <c r="F21" s="117">
        <v>2</v>
      </c>
      <c r="G21" s="118"/>
      <c r="H21" s="117"/>
      <c r="I21" s="119"/>
      <c r="J21" s="119"/>
      <c r="K21" s="119"/>
      <c r="L21" s="118"/>
      <c r="M21" s="117">
        <v>11</v>
      </c>
      <c r="N21" s="118"/>
      <c r="O21" s="117">
        <f>SUM(B21:N21)</f>
        <v>52</v>
      </c>
      <c r="P21" s="120"/>
    </row>
    <row r="22" spans="1:23" x14ac:dyDescent="0.3">
      <c r="A22" s="29" t="s">
        <v>15</v>
      </c>
      <c r="B22" s="30">
        <v>35</v>
      </c>
      <c r="C22" s="30">
        <v>2</v>
      </c>
      <c r="D22" s="30">
        <v>3</v>
      </c>
      <c r="E22" s="30"/>
      <c r="F22" s="121">
        <v>1</v>
      </c>
      <c r="G22" s="121"/>
      <c r="H22" s="121"/>
      <c r="I22" s="121"/>
      <c r="J22" s="121"/>
      <c r="K22" s="121"/>
      <c r="L22" s="121"/>
      <c r="M22" s="121">
        <v>11</v>
      </c>
      <c r="N22" s="121"/>
      <c r="O22" s="122">
        <f>SUM(B22:N22)</f>
        <v>52</v>
      </c>
      <c r="P22" s="123"/>
    </row>
    <row r="23" spans="1:23" x14ac:dyDescent="0.3">
      <c r="A23" s="29" t="s">
        <v>16</v>
      </c>
      <c r="B23" s="30">
        <v>28</v>
      </c>
      <c r="C23" s="30">
        <v>2</v>
      </c>
      <c r="D23" s="30">
        <v>10</v>
      </c>
      <c r="E23" s="35"/>
      <c r="F23" s="121">
        <v>2</v>
      </c>
      <c r="G23" s="121"/>
      <c r="H23" s="124"/>
      <c r="I23" s="124"/>
      <c r="J23" s="124"/>
      <c r="K23" s="124"/>
      <c r="L23" s="124"/>
      <c r="M23" s="121">
        <v>10</v>
      </c>
      <c r="N23" s="121"/>
      <c r="O23" s="122">
        <f>SUM(B23:N23)</f>
        <v>52</v>
      </c>
      <c r="P23" s="123"/>
    </row>
    <row r="24" spans="1:23" x14ac:dyDescent="0.3">
      <c r="A24" s="29" t="s">
        <v>17</v>
      </c>
      <c r="B24" s="30">
        <v>23</v>
      </c>
      <c r="C24" s="30">
        <v>1</v>
      </c>
      <c r="D24" s="30">
        <v>5</v>
      </c>
      <c r="E24" s="30">
        <v>4</v>
      </c>
      <c r="F24" s="121">
        <v>2</v>
      </c>
      <c r="G24" s="121"/>
      <c r="H24" s="121">
        <v>6</v>
      </c>
      <c r="I24" s="121"/>
      <c r="J24" s="121"/>
      <c r="K24" s="121"/>
      <c r="L24" s="121"/>
      <c r="M24" s="121">
        <v>2</v>
      </c>
      <c r="N24" s="121"/>
      <c r="O24" s="122">
        <f>SUM(B24:N24)</f>
        <v>43</v>
      </c>
      <c r="P24" s="123"/>
    </row>
    <row r="25" spans="1:23" ht="16.2" thickBot="1" x14ac:dyDescent="0.35">
      <c r="A25" s="31" t="s">
        <v>126</v>
      </c>
      <c r="B25" s="32">
        <f>SUM(B21:B24)</f>
        <v>125</v>
      </c>
      <c r="C25" s="32">
        <f>SUM(C21:C24)</f>
        <v>5</v>
      </c>
      <c r="D25" s="32">
        <f>SUM(D21:D24)</f>
        <v>18</v>
      </c>
      <c r="E25" s="32">
        <f>SUM(E21:E24)</f>
        <v>4</v>
      </c>
      <c r="F25" s="131">
        <f>SUM(F21:G24)</f>
        <v>7</v>
      </c>
      <c r="G25" s="131"/>
      <c r="H25" s="131">
        <v>6</v>
      </c>
      <c r="I25" s="131"/>
      <c r="J25" s="131"/>
      <c r="K25" s="131"/>
      <c r="L25" s="131"/>
      <c r="M25" s="131">
        <f>SUM(M21:N24)</f>
        <v>34</v>
      </c>
      <c r="N25" s="131"/>
      <c r="O25" s="131">
        <f>SUM(B25:N25)</f>
        <v>199</v>
      </c>
      <c r="P25" s="132"/>
    </row>
    <row r="30" spans="1:23" ht="16.2" thickBot="1" x14ac:dyDescent="0.35"/>
    <row r="31" spans="1:23" ht="25.5" customHeight="1" thickBot="1" x14ac:dyDescent="0.35">
      <c r="A31" s="92" t="s">
        <v>0</v>
      </c>
      <c r="B31" s="92" t="s">
        <v>1</v>
      </c>
      <c r="C31" s="92" t="s">
        <v>2</v>
      </c>
      <c r="D31" s="92"/>
      <c r="E31" s="92"/>
      <c r="F31" s="92"/>
      <c r="G31" s="96" t="s">
        <v>7</v>
      </c>
      <c r="H31" s="93" t="s">
        <v>8</v>
      </c>
      <c r="I31" s="94"/>
      <c r="J31" s="94"/>
      <c r="K31" s="94"/>
      <c r="L31" s="95"/>
      <c r="M31" s="92" t="s">
        <v>13</v>
      </c>
      <c r="N31" s="92"/>
      <c r="O31" s="92"/>
      <c r="P31" s="92"/>
      <c r="Q31" s="92"/>
      <c r="R31" s="92"/>
      <c r="S31" s="92"/>
      <c r="T31" s="92"/>
      <c r="U31" s="2"/>
      <c r="V31" s="2"/>
      <c r="W31" s="2"/>
    </row>
    <row r="32" spans="1:23" ht="15" customHeight="1" thickBot="1" x14ac:dyDescent="0.35">
      <c r="A32" s="92"/>
      <c r="B32" s="92"/>
      <c r="C32" s="92"/>
      <c r="D32" s="92"/>
      <c r="E32" s="92"/>
      <c r="F32" s="92"/>
      <c r="G32" s="96"/>
      <c r="H32" s="103" t="s">
        <v>9</v>
      </c>
      <c r="I32" s="104"/>
      <c r="J32" s="104"/>
      <c r="K32" s="105"/>
      <c r="L32" s="98" t="s">
        <v>10</v>
      </c>
      <c r="M32" s="95"/>
      <c r="N32" s="92"/>
      <c r="O32" s="92"/>
      <c r="P32" s="92"/>
      <c r="Q32" s="92"/>
      <c r="R32" s="92"/>
      <c r="S32" s="92"/>
      <c r="T32" s="92"/>
      <c r="U32" s="2"/>
      <c r="V32" s="2"/>
      <c r="W32" s="2"/>
    </row>
    <row r="33" spans="1:23" ht="18" customHeight="1" thickBot="1" x14ac:dyDescent="0.35">
      <c r="A33" s="92"/>
      <c r="B33" s="92"/>
      <c r="C33" s="92"/>
      <c r="D33" s="92"/>
      <c r="E33" s="92"/>
      <c r="F33" s="92"/>
      <c r="G33" s="96"/>
      <c r="H33" s="106"/>
      <c r="I33" s="107"/>
      <c r="J33" s="107"/>
      <c r="K33" s="108"/>
      <c r="L33" s="99"/>
      <c r="M33" s="95" t="s">
        <v>14</v>
      </c>
      <c r="N33" s="92"/>
      <c r="O33" s="92" t="s">
        <v>15</v>
      </c>
      <c r="P33" s="92"/>
      <c r="Q33" s="92" t="s">
        <v>16</v>
      </c>
      <c r="R33" s="92"/>
      <c r="S33" s="92" t="s">
        <v>17</v>
      </c>
      <c r="T33" s="92"/>
      <c r="U33" s="2"/>
      <c r="V33" s="2"/>
      <c r="W33" s="2"/>
    </row>
    <row r="34" spans="1:23" ht="19.5" customHeight="1" thickBot="1" x14ac:dyDescent="0.35">
      <c r="A34" s="92"/>
      <c r="B34" s="92"/>
      <c r="C34" s="96" t="s">
        <v>3</v>
      </c>
      <c r="D34" s="97" t="s">
        <v>4</v>
      </c>
      <c r="E34" s="96" t="s">
        <v>5</v>
      </c>
      <c r="F34" s="96" t="s">
        <v>6</v>
      </c>
      <c r="G34" s="96"/>
      <c r="H34" s="92" t="s">
        <v>171</v>
      </c>
      <c r="I34" s="92" t="s">
        <v>172</v>
      </c>
      <c r="J34" s="92"/>
      <c r="K34" s="101" t="s">
        <v>11</v>
      </c>
      <c r="L34" s="99"/>
      <c r="M34" s="95"/>
      <c r="N34" s="92"/>
      <c r="O34" s="92"/>
      <c r="P34" s="92"/>
      <c r="Q34" s="92"/>
      <c r="R34" s="92"/>
      <c r="S34" s="92"/>
      <c r="T34" s="92"/>
      <c r="U34" s="2"/>
      <c r="V34" s="2"/>
      <c r="W34" s="2"/>
    </row>
    <row r="35" spans="1:23" ht="149.25" customHeight="1" thickBot="1" x14ac:dyDescent="0.35">
      <c r="A35" s="92"/>
      <c r="B35" s="92"/>
      <c r="C35" s="96"/>
      <c r="D35" s="97"/>
      <c r="E35" s="96"/>
      <c r="F35" s="96"/>
      <c r="G35" s="96"/>
      <c r="H35" s="92"/>
      <c r="I35" s="38" t="s">
        <v>170</v>
      </c>
      <c r="J35" s="38" t="s">
        <v>12</v>
      </c>
      <c r="K35" s="102"/>
      <c r="L35" s="100"/>
      <c r="M35" s="38" t="s">
        <v>135</v>
      </c>
      <c r="N35" s="38" t="s">
        <v>136</v>
      </c>
      <c r="O35" s="38" t="s">
        <v>164</v>
      </c>
      <c r="P35" s="38" t="s">
        <v>165</v>
      </c>
      <c r="Q35" s="38" t="s">
        <v>166</v>
      </c>
      <c r="R35" s="38" t="s">
        <v>167</v>
      </c>
      <c r="S35" s="38" t="s">
        <v>168</v>
      </c>
      <c r="T35" s="39" t="s">
        <v>169</v>
      </c>
      <c r="U35" s="2"/>
      <c r="V35" s="2"/>
      <c r="W35" s="2"/>
    </row>
    <row r="36" spans="1:23" ht="15.75" customHeight="1" thickBot="1" x14ac:dyDescent="0.35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  <c r="G36" s="3">
        <v>7</v>
      </c>
      <c r="H36" s="3">
        <v>8</v>
      </c>
      <c r="I36" s="36">
        <v>9</v>
      </c>
      <c r="J36" s="36">
        <v>10</v>
      </c>
      <c r="K36" s="36">
        <v>11</v>
      </c>
      <c r="L36" s="36">
        <v>12</v>
      </c>
      <c r="M36" s="36">
        <v>13</v>
      </c>
      <c r="N36" s="36">
        <v>14</v>
      </c>
      <c r="O36" s="36">
        <v>15</v>
      </c>
      <c r="P36" s="36">
        <v>16</v>
      </c>
      <c r="Q36" s="36">
        <v>17</v>
      </c>
      <c r="R36" s="36">
        <v>18</v>
      </c>
      <c r="S36" s="36">
        <v>19</v>
      </c>
      <c r="T36" s="37">
        <v>20</v>
      </c>
      <c r="U36" s="2"/>
      <c r="V36" s="2"/>
      <c r="W36" s="2"/>
    </row>
    <row r="37" spans="1:23" ht="16.2" thickBot="1" x14ac:dyDescent="0.35">
      <c r="A37" s="4" t="s">
        <v>19</v>
      </c>
      <c r="B37" s="42" t="s">
        <v>20</v>
      </c>
      <c r="C37" s="5">
        <v>3</v>
      </c>
      <c r="D37" s="5">
        <v>10</v>
      </c>
      <c r="E37" s="50">
        <v>1</v>
      </c>
      <c r="F37" s="5"/>
      <c r="G37" s="5">
        <f>H37+L37</f>
        <v>1404</v>
      </c>
      <c r="H37" s="5">
        <f t="shared" ref="H37:N37" si="0">H38+H48</f>
        <v>1404</v>
      </c>
      <c r="I37" s="5">
        <f t="shared" si="0"/>
        <v>556</v>
      </c>
      <c r="J37" s="5">
        <f t="shared" si="0"/>
        <v>848</v>
      </c>
      <c r="K37" s="5">
        <f t="shared" si="0"/>
        <v>0</v>
      </c>
      <c r="L37" s="5">
        <f t="shared" si="0"/>
        <v>0</v>
      </c>
      <c r="M37" s="5">
        <f t="shared" si="0"/>
        <v>612</v>
      </c>
      <c r="N37" s="5">
        <f t="shared" si="0"/>
        <v>792</v>
      </c>
      <c r="O37" s="5"/>
      <c r="P37" s="5"/>
      <c r="Q37" s="5"/>
      <c r="R37" s="5"/>
      <c r="S37" s="5"/>
      <c r="T37" s="50"/>
    </row>
    <row r="38" spans="1:23" ht="16.2" thickBot="1" x14ac:dyDescent="0.35">
      <c r="A38" s="4" t="s">
        <v>22</v>
      </c>
      <c r="B38" s="42" t="s">
        <v>21</v>
      </c>
      <c r="C38" s="5">
        <v>1</v>
      </c>
      <c r="D38" s="5">
        <v>8</v>
      </c>
      <c r="E38" s="5">
        <v>1</v>
      </c>
      <c r="F38" s="5"/>
      <c r="G38" s="5">
        <f>H38+L38</f>
        <v>875</v>
      </c>
      <c r="H38" s="5">
        <f>SUM(M38:N38)</f>
        <v>875</v>
      </c>
      <c r="I38" s="5">
        <f>SUM(I39:I47)</f>
        <v>287</v>
      </c>
      <c r="J38" s="5">
        <f>SUM(J39:J47)</f>
        <v>588</v>
      </c>
      <c r="K38" s="5">
        <f t="shared" ref="K38:N38" si="1">SUM(K39:K47)</f>
        <v>0</v>
      </c>
      <c r="L38" s="5">
        <f t="shared" si="1"/>
        <v>0</v>
      </c>
      <c r="M38" s="5">
        <f t="shared" si="1"/>
        <v>391</v>
      </c>
      <c r="N38" s="5">
        <f t="shared" si="1"/>
        <v>484</v>
      </c>
      <c r="O38" s="5"/>
      <c r="P38" s="5"/>
      <c r="Q38" s="5"/>
      <c r="R38" s="5"/>
      <c r="S38" s="5"/>
      <c r="T38" s="50"/>
    </row>
    <row r="39" spans="1:23" ht="16.2" thickBot="1" x14ac:dyDescent="0.35">
      <c r="A39" s="67" t="s">
        <v>178</v>
      </c>
      <c r="B39" s="68" t="s">
        <v>23</v>
      </c>
      <c r="C39" s="6"/>
      <c r="D39" s="6">
        <v>2</v>
      </c>
      <c r="E39" s="6"/>
      <c r="F39" s="6"/>
      <c r="G39" s="5">
        <f t="shared" ref="G39:G47" si="2">H39+L39</f>
        <v>117</v>
      </c>
      <c r="H39" s="6">
        <f t="shared" ref="H39:H53" si="3">SUM(M39:N39)</f>
        <v>117</v>
      </c>
      <c r="I39" s="6">
        <f>H39-J39</f>
        <v>0</v>
      </c>
      <c r="J39" s="86">
        <v>117</v>
      </c>
      <c r="K39" s="6"/>
      <c r="L39" s="6"/>
      <c r="M39" s="86">
        <v>51</v>
      </c>
      <c r="N39" s="86">
        <v>66</v>
      </c>
      <c r="O39" s="6"/>
      <c r="P39" s="6"/>
      <c r="Q39" s="6"/>
      <c r="R39" s="6"/>
      <c r="S39" s="6"/>
      <c r="T39" s="51"/>
    </row>
    <row r="40" spans="1:23" ht="16.2" thickBot="1" x14ac:dyDescent="0.35">
      <c r="A40" s="69" t="s">
        <v>25</v>
      </c>
      <c r="B40" s="72" t="s">
        <v>179</v>
      </c>
      <c r="C40" s="7">
        <v>2</v>
      </c>
      <c r="D40" s="7"/>
      <c r="E40" s="7"/>
      <c r="F40" s="7"/>
      <c r="G40" s="5">
        <f t="shared" si="2"/>
        <v>117</v>
      </c>
      <c r="H40" s="7">
        <f t="shared" si="3"/>
        <v>117</v>
      </c>
      <c r="I40" s="6">
        <f t="shared" ref="I40:I47" si="4">H40-J40</f>
        <v>35</v>
      </c>
      <c r="J40" s="87">
        <v>82</v>
      </c>
      <c r="K40" s="7"/>
      <c r="L40" s="7"/>
      <c r="M40" s="87">
        <v>51</v>
      </c>
      <c r="N40" s="87">
        <v>66</v>
      </c>
      <c r="O40" s="7"/>
      <c r="P40" s="7"/>
      <c r="Q40" s="7"/>
      <c r="R40" s="7"/>
      <c r="S40" s="7"/>
      <c r="T40" s="52"/>
    </row>
    <row r="41" spans="1:23" ht="16.2" thickBot="1" x14ac:dyDescent="0.35">
      <c r="A41" s="69" t="s">
        <v>26</v>
      </c>
      <c r="B41" s="29" t="s">
        <v>29</v>
      </c>
      <c r="C41" s="7"/>
      <c r="D41" s="7">
        <v>2</v>
      </c>
      <c r="E41" s="7">
        <v>1</v>
      </c>
      <c r="F41" s="7"/>
      <c r="G41" s="5">
        <f t="shared" si="2"/>
        <v>117</v>
      </c>
      <c r="H41" s="7">
        <f t="shared" si="3"/>
        <v>117</v>
      </c>
      <c r="I41" s="6">
        <f t="shared" si="4"/>
        <v>0</v>
      </c>
      <c r="J41" s="87">
        <v>117</v>
      </c>
      <c r="K41" s="7"/>
      <c r="L41" s="7"/>
      <c r="M41" s="87">
        <v>51</v>
      </c>
      <c r="N41" s="87">
        <v>66</v>
      </c>
      <c r="O41" s="7"/>
      <c r="P41" s="7"/>
      <c r="Q41" s="7"/>
      <c r="R41" s="7"/>
      <c r="S41" s="7"/>
      <c r="T41" s="52"/>
    </row>
    <row r="42" spans="1:23" ht="16.2" thickBot="1" x14ac:dyDescent="0.35">
      <c r="A42" s="69" t="s">
        <v>180</v>
      </c>
      <c r="B42" s="73" t="s">
        <v>181</v>
      </c>
      <c r="C42" s="7"/>
      <c r="D42" s="7">
        <v>2</v>
      </c>
      <c r="E42" s="7"/>
      <c r="F42" s="7"/>
      <c r="G42" s="5">
        <f t="shared" si="2"/>
        <v>70</v>
      </c>
      <c r="H42" s="7">
        <f t="shared" si="3"/>
        <v>70</v>
      </c>
      <c r="I42" s="6">
        <f t="shared" si="4"/>
        <v>35</v>
      </c>
      <c r="J42" s="87">
        <v>35</v>
      </c>
      <c r="K42" s="7"/>
      <c r="L42" s="7"/>
      <c r="M42" s="87">
        <v>34</v>
      </c>
      <c r="N42" s="87">
        <v>36</v>
      </c>
      <c r="O42" s="7"/>
      <c r="P42" s="7"/>
      <c r="Q42" s="7"/>
      <c r="R42" s="7"/>
      <c r="S42" s="7"/>
      <c r="T42" s="52"/>
    </row>
    <row r="43" spans="1:23" ht="16.2" thickBot="1" x14ac:dyDescent="0.35">
      <c r="A43" s="69" t="s">
        <v>28</v>
      </c>
      <c r="B43" s="29" t="s">
        <v>32</v>
      </c>
      <c r="C43" s="7"/>
      <c r="D43" s="7">
        <v>2</v>
      </c>
      <c r="E43" s="7"/>
      <c r="F43" s="7"/>
      <c r="G43" s="5">
        <f t="shared" si="2"/>
        <v>39</v>
      </c>
      <c r="H43" s="7">
        <f t="shared" si="3"/>
        <v>39</v>
      </c>
      <c r="I43" s="6">
        <f t="shared" si="4"/>
        <v>29</v>
      </c>
      <c r="J43" s="87">
        <v>10</v>
      </c>
      <c r="K43" s="7"/>
      <c r="L43" s="7"/>
      <c r="M43" s="87">
        <v>0</v>
      </c>
      <c r="N43" s="87">
        <v>39</v>
      </c>
      <c r="O43" s="7"/>
      <c r="P43" s="7"/>
      <c r="Q43" s="7"/>
      <c r="R43" s="7"/>
      <c r="S43" s="7"/>
      <c r="T43" s="52"/>
    </row>
    <row r="44" spans="1:23" ht="16.2" thickBot="1" x14ac:dyDescent="0.35">
      <c r="A44" s="69" t="s">
        <v>30</v>
      </c>
      <c r="B44" s="29" t="s">
        <v>182</v>
      </c>
      <c r="C44" s="7"/>
      <c r="D44" s="7">
        <v>1</v>
      </c>
      <c r="E44" s="7"/>
      <c r="F44" s="7"/>
      <c r="G44" s="5">
        <f t="shared" si="2"/>
        <v>39</v>
      </c>
      <c r="H44" s="7">
        <f t="shared" si="3"/>
        <v>39</v>
      </c>
      <c r="I44" s="6">
        <f t="shared" si="4"/>
        <v>31</v>
      </c>
      <c r="J44" s="87">
        <v>8</v>
      </c>
      <c r="K44" s="7"/>
      <c r="L44" s="7"/>
      <c r="M44" s="87">
        <v>39</v>
      </c>
      <c r="N44" s="87">
        <v>0</v>
      </c>
      <c r="O44" s="7"/>
      <c r="P44" s="7"/>
      <c r="Q44" s="7"/>
      <c r="R44" s="7"/>
      <c r="S44" s="7"/>
      <c r="T44" s="52"/>
    </row>
    <row r="45" spans="1:23" ht="16.2" thickBot="1" x14ac:dyDescent="0.35">
      <c r="A45" s="69" t="s">
        <v>31</v>
      </c>
      <c r="B45" s="29" t="s">
        <v>183</v>
      </c>
      <c r="C45" s="7"/>
      <c r="D45" s="7">
        <v>2</v>
      </c>
      <c r="E45" s="7"/>
      <c r="F45" s="7"/>
      <c r="G45" s="5">
        <f t="shared" si="2"/>
        <v>103</v>
      </c>
      <c r="H45" s="7">
        <f t="shared" si="3"/>
        <v>103</v>
      </c>
      <c r="I45" s="6">
        <f t="shared" si="4"/>
        <v>12</v>
      </c>
      <c r="J45" s="87">
        <v>91</v>
      </c>
      <c r="K45" s="7"/>
      <c r="L45" s="7"/>
      <c r="M45" s="87">
        <v>46</v>
      </c>
      <c r="N45" s="87">
        <v>57</v>
      </c>
      <c r="O45" s="7"/>
      <c r="P45" s="7"/>
      <c r="Q45" s="7"/>
      <c r="R45" s="7"/>
      <c r="S45" s="7"/>
      <c r="T45" s="52"/>
    </row>
    <row r="46" spans="1:23" ht="16.2" thickBot="1" x14ac:dyDescent="0.35">
      <c r="A46" s="69" t="s">
        <v>184</v>
      </c>
      <c r="B46" s="29" t="s">
        <v>185</v>
      </c>
      <c r="C46" s="7"/>
      <c r="D46" s="7">
        <v>2</v>
      </c>
      <c r="E46" s="7"/>
      <c r="F46" s="7"/>
      <c r="G46" s="5">
        <f t="shared" si="2"/>
        <v>156</v>
      </c>
      <c r="H46" s="7">
        <f t="shared" si="3"/>
        <v>156</v>
      </c>
      <c r="I46" s="6">
        <f t="shared" si="4"/>
        <v>78</v>
      </c>
      <c r="J46" s="87">
        <v>78</v>
      </c>
      <c r="K46" s="7"/>
      <c r="L46" s="7"/>
      <c r="M46" s="87">
        <v>68</v>
      </c>
      <c r="N46" s="87">
        <v>88</v>
      </c>
      <c r="O46" s="7"/>
      <c r="P46" s="7"/>
      <c r="Q46" s="7"/>
      <c r="R46" s="7"/>
      <c r="S46" s="7"/>
      <c r="T46" s="52"/>
    </row>
    <row r="47" spans="1:23" ht="16.2" thickBot="1" x14ac:dyDescent="0.35">
      <c r="A47" s="70" t="s">
        <v>186</v>
      </c>
      <c r="B47" s="71" t="s">
        <v>187</v>
      </c>
      <c r="C47" s="8"/>
      <c r="D47" s="8">
        <v>2</v>
      </c>
      <c r="E47" s="8"/>
      <c r="F47" s="8"/>
      <c r="G47" s="5">
        <f t="shared" si="2"/>
        <v>117</v>
      </c>
      <c r="H47" s="8">
        <f t="shared" si="3"/>
        <v>117</v>
      </c>
      <c r="I47" s="6">
        <f t="shared" si="4"/>
        <v>67</v>
      </c>
      <c r="J47" s="88">
        <v>50</v>
      </c>
      <c r="K47" s="8"/>
      <c r="L47" s="8"/>
      <c r="M47" s="88">
        <v>51</v>
      </c>
      <c r="N47" s="88">
        <v>66</v>
      </c>
      <c r="O47" s="8"/>
      <c r="P47" s="8"/>
      <c r="Q47" s="8"/>
      <c r="R47" s="8"/>
      <c r="S47" s="8"/>
      <c r="T47" s="53"/>
    </row>
    <row r="48" spans="1:23" ht="20.25" customHeight="1" thickBot="1" x14ac:dyDescent="0.35">
      <c r="A48" s="4" t="s">
        <v>33</v>
      </c>
      <c r="B48" s="42" t="s">
        <v>35</v>
      </c>
      <c r="C48" s="5">
        <v>2</v>
      </c>
      <c r="D48" s="5">
        <v>1</v>
      </c>
      <c r="E48" s="5"/>
      <c r="F48" s="5"/>
      <c r="G48" s="5">
        <f>H48+L48</f>
        <v>529</v>
      </c>
      <c r="H48" s="5">
        <f t="shared" si="3"/>
        <v>529</v>
      </c>
      <c r="I48" s="5">
        <f t="shared" ref="I48:N48" si="5">SUM(I49:I53)</f>
        <v>269</v>
      </c>
      <c r="J48" s="5">
        <f t="shared" si="5"/>
        <v>260</v>
      </c>
      <c r="K48" s="5">
        <f t="shared" si="5"/>
        <v>0</v>
      </c>
      <c r="L48" s="5">
        <f t="shared" si="5"/>
        <v>0</v>
      </c>
      <c r="M48" s="5">
        <f t="shared" si="5"/>
        <v>221</v>
      </c>
      <c r="N48" s="5">
        <f t="shared" si="5"/>
        <v>308</v>
      </c>
      <c r="O48" s="5"/>
      <c r="P48" s="5"/>
      <c r="Q48" s="5"/>
      <c r="R48" s="5"/>
      <c r="S48" s="5"/>
      <c r="T48" s="50"/>
    </row>
    <row r="49" spans="1:20" ht="15" customHeight="1" thickBot="1" x14ac:dyDescent="0.35">
      <c r="A49" s="74" t="s">
        <v>188</v>
      </c>
      <c r="B49" s="75" t="s">
        <v>189</v>
      </c>
      <c r="C49" s="6">
        <v>2</v>
      </c>
      <c r="D49" s="6"/>
      <c r="E49" s="6"/>
      <c r="F49" s="6"/>
      <c r="G49" s="5">
        <f t="shared" ref="G49:G53" si="6">H49+L49</f>
        <v>139</v>
      </c>
      <c r="H49" s="6">
        <f t="shared" si="3"/>
        <v>139</v>
      </c>
      <c r="I49" s="6">
        <f>H49-J49</f>
        <v>65</v>
      </c>
      <c r="J49" s="86">
        <v>74</v>
      </c>
      <c r="K49" s="6"/>
      <c r="L49" s="6"/>
      <c r="M49" s="86">
        <v>51</v>
      </c>
      <c r="N49" s="86">
        <v>88</v>
      </c>
      <c r="O49" s="6"/>
      <c r="P49" s="6"/>
      <c r="Q49" s="6"/>
      <c r="R49" s="6"/>
      <c r="S49" s="6"/>
      <c r="T49" s="51"/>
    </row>
    <row r="50" spans="1:20" ht="16.2" thickBot="1" x14ac:dyDescent="0.35">
      <c r="A50" s="76" t="s">
        <v>190</v>
      </c>
      <c r="B50" s="77" t="s">
        <v>34</v>
      </c>
      <c r="C50" s="7"/>
      <c r="D50" s="7">
        <v>2</v>
      </c>
      <c r="E50" s="7"/>
      <c r="F50" s="7"/>
      <c r="G50" s="5">
        <f t="shared" si="6"/>
        <v>156</v>
      </c>
      <c r="H50" s="7">
        <f t="shared" si="3"/>
        <v>156</v>
      </c>
      <c r="I50" s="6">
        <f t="shared" ref="I50:I53" si="7">H50-J50</f>
        <v>81</v>
      </c>
      <c r="J50" s="87">
        <v>75</v>
      </c>
      <c r="K50" s="7"/>
      <c r="L50" s="7"/>
      <c r="M50" s="87">
        <v>68</v>
      </c>
      <c r="N50" s="87">
        <v>88</v>
      </c>
      <c r="O50" s="7"/>
      <c r="P50" s="7"/>
      <c r="Q50" s="7"/>
      <c r="R50" s="7"/>
      <c r="S50" s="7"/>
      <c r="T50" s="52"/>
    </row>
    <row r="51" spans="1:20" ht="16.2" thickBot="1" x14ac:dyDescent="0.35">
      <c r="A51" s="78" t="s">
        <v>191</v>
      </c>
      <c r="B51" s="79" t="s">
        <v>192</v>
      </c>
      <c r="C51" s="8">
        <v>2</v>
      </c>
      <c r="D51" s="8"/>
      <c r="E51" s="8"/>
      <c r="F51" s="8"/>
      <c r="G51" s="54">
        <f t="shared" si="6"/>
        <v>156</v>
      </c>
      <c r="H51" s="8">
        <f t="shared" si="3"/>
        <v>156</v>
      </c>
      <c r="I51" s="58">
        <f t="shared" si="7"/>
        <v>84</v>
      </c>
      <c r="J51" s="88">
        <v>72</v>
      </c>
      <c r="K51" s="8"/>
      <c r="L51" s="8"/>
      <c r="M51" s="88">
        <v>68</v>
      </c>
      <c r="N51" s="88">
        <v>88</v>
      </c>
      <c r="O51" s="8"/>
      <c r="P51" s="8"/>
      <c r="Q51" s="8"/>
      <c r="R51" s="8"/>
      <c r="S51" s="8"/>
      <c r="T51" s="53"/>
    </row>
    <row r="52" spans="1:20" ht="16.2" thickBot="1" x14ac:dyDescent="0.35">
      <c r="A52" s="80" t="s">
        <v>193</v>
      </c>
      <c r="B52" s="81" t="s">
        <v>194</v>
      </c>
      <c r="C52" s="5"/>
      <c r="D52" s="5">
        <v>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0"/>
    </row>
    <row r="53" spans="1:20" ht="16.2" thickBot="1" x14ac:dyDescent="0.35">
      <c r="A53" s="82" t="s">
        <v>195</v>
      </c>
      <c r="B53" s="83" t="s">
        <v>196</v>
      </c>
      <c r="C53" s="58"/>
      <c r="D53" s="58">
        <v>2</v>
      </c>
      <c r="E53" s="58"/>
      <c r="F53" s="58"/>
      <c r="G53" s="84">
        <f t="shared" si="6"/>
        <v>78</v>
      </c>
      <c r="H53" s="58">
        <f t="shared" si="3"/>
        <v>78</v>
      </c>
      <c r="I53" s="6">
        <f t="shared" si="7"/>
        <v>39</v>
      </c>
      <c r="J53" s="89">
        <v>39</v>
      </c>
      <c r="K53" s="58"/>
      <c r="L53" s="58"/>
      <c r="M53" s="89">
        <v>34</v>
      </c>
      <c r="N53" s="89">
        <v>44</v>
      </c>
      <c r="O53" s="58"/>
      <c r="P53" s="58"/>
      <c r="Q53" s="58"/>
      <c r="R53" s="58"/>
      <c r="S53" s="58"/>
      <c r="T53" s="85"/>
    </row>
    <row r="54" spans="1:20" ht="16.2" thickBot="1" x14ac:dyDescent="0.35">
      <c r="A54" s="9" t="s">
        <v>36</v>
      </c>
      <c r="B54" s="43" t="s">
        <v>37</v>
      </c>
      <c r="C54" s="54">
        <v>1</v>
      </c>
      <c r="D54" s="54">
        <v>6</v>
      </c>
      <c r="E54" s="54">
        <v>5</v>
      </c>
      <c r="F54" s="54"/>
      <c r="G54" s="54">
        <f>H54+L54</f>
        <v>503</v>
      </c>
      <c r="H54" s="54">
        <f>SUM(H55:H59)</f>
        <v>489</v>
      </c>
      <c r="I54" s="54">
        <f>SUM(I55:I59)</f>
        <v>119</v>
      </c>
      <c r="J54" s="54">
        <f>SUM(J55:J59)</f>
        <v>370</v>
      </c>
      <c r="K54" s="54">
        <f>SUM(K55:K59)</f>
        <v>0</v>
      </c>
      <c r="L54" s="54">
        <f>SUM(L55:L59)</f>
        <v>14</v>
      </c>
      <c r="M54" s="54"/>
      <c r="N54" s="54"/>
      <c r="O54" s="54">
        <f t="shared" ref="O54:T54" si="8">SUM(O55:O59)</f>
        <v>90</v>
      </c>
      <c r="P54" s="54">
        <f t="shared" si="8"/>
        <v>100</v>
      </c>
      <c r="Q54" s="54">
        <f t="shared" si="8"/>
        <v>72</v>
      </c>
      <c r="R54" s="54">
        <f t="shared" si="8"/>
        <v>96</v>
      </c>
      <c r="S54" s="54">
        <f t="shared" si="8"/>
        <v>72</v>
      </c>
      <c r="T54" s="55">
        <f t="shared" si="8"/>
        <v>73</v>
      </c>
    </row>
    <row r="55" spans="1:20" ht="16.2" thickBot="1" x14ac:dyDescent="0.35">
      <c r="A55" s="10" t="s">
        <v>38</v>
      </c>
      <c r="B55" s="44" t="s">
        <v>43</v>
      </c>
      <c r="C55" s="56"/>
      <c r="D55" s="56">
        <v>8</v>
      </c>
      <c r="E55" s="56"/>
      <c r="F55" s="56"/>
      <c r="G55" s="54">
        <f t="shared" ref="G55:G59" si="9">H55+L55</f>
        <v>53</v>
      </c>
      <c r="H55" s="56">
        <f>SUM(O55:T55)-L55</f>
        <v>51</v>
      </c>
      <c r="I55" s="56">
        <f>H55-J55</f>
        <v>41</v>
      </c>
      <c r="J55" s="56">
        <v>10</v>
      </c>
      <c r="K55" s="56"/>
      <c r="L55" s="56">
        <v>2</v>
      </c>
      <c r="M55" s="56"/>
      <c r="N55" s="56"/>
      <c r="O55" s="56"/>
      <c r="P55" s="56"/>
      <c r="Q55" s="56"/>
      <c r="R55" s="56"/>
      <c r="S55" s="56">
        <v>24</v>
      </c>
      <c r="T55" s="57">
        <v>29</v>
      </c>
    </row>
    <row r="56" spans="1:20" ht="16.2" thickBot="1" x14ac:dyDescent="0.35">
      <c r="A56" s="11" t="s">
        <v>39</v>
      </c>
      <c r="B56" s="45" t="s">
        <v>27</v>
      </c>
      <c r="C56" s="7">
        <v>4</v>
      </c>
      <c r="D56" s="7"/>
      <c r="E56" s="7"/>
      <c r="F56" s="7"/>
      <c r="G56" s="54">
        <f t="shared" si="9"/>
        <v>50</v>
      </c>
      <c r="H56" s="56">
        <f t="shared" ref="H56:H59" si="10">SUM(O56:T56)-L56</f>
        <v>48</v>
      </c>
      <c r="I56" s="56">
        <f t="shared" ref="I56:I59" si="11">H56-J56</f>
        <v>36</v>
      </c>
      <c r="J56" s="7">
        <v>12</v>
      </c>
      <c r="K56" s="7"/>
      <c r="L56" s="7">
        <v>2</v>
      </c>
      <c r="M56" s="7"/>
      <c r="N56" s="7"/>
      <c r="O56" s="7">
        <v>30</v>
      </c>
      <c r="P56" s="7">
        <v>20</v>
      </c>
      <c r="Q56" s="7"/>
      <c r="R56" s="7"/>
      <c r="S56" s="7"/>
      <c r="T56" s="52"/>
    </row>
    <row r="57" spans="1:20" ht="16.2" thickBot="1" x14ac:dyDescent="0.35">
      <c r="A57" s="11" t="s">
        <v>40</v>
      </c>
      <c r="B57" s="45" t="s">
        <v>44</v>
      </c>
      <c r="C57" s="7"/>
      <c r="D57" s="7">
        <v>6</v>
      </c>
      <c r="E57" s="7"/>
      <c r="F57" s="7"/>
      <c r="G57" s="54">
        <f t="shared" si="9"/>
        <v>56</v>
      </c>
      <c r="H57" s="56">
        <f t="shared" si="10"/>
        <v>54</v>
      </c>
      <c r="I57" s="56">
        <f t="shared" si="11"/>
        <v>42</v>
      </c>
      <c r="J57" s="7">
        <v>12</v>
      </c>
      <c r="K57" s="7"/>
      <c r="L57" s="7">
        <v>2</v>
      </c>
      <c r="M57" s="7"/>
      <c r="N57" s="7"/>
      <c r="O57" s="7"/>
      <c r="P57" s="7"/>
      <c r="Q57" s="7">
        <v>24</v>
      </c>
      <c r="R57" s="7">
        <v>32</v>
      </c>
      <c r="S57" s="7"/>
      <c r="T57" s="52"/>
    </row>
    <row r="58" spans="1:20" ht="16.2" thickBot="1" x14ac:dyDescent="0.35">
      <c r="A58" s="11" t="s">
        <v>41</v>
      </c>
      <c r="B58" s="45" t="s">
        <v>45</v>
      </c>
      <c r="C58" s="7"/>
      <c r="D58" s="7" t="s">
        <v>177</v>
      </c>
      <c r="E58" s="7"/>
      <c r="F58" s="7"/>
      <c r="G58" s="54">
        <f t="shared" si="9"/>
        <v>172</v>
      </c>
      <c r="H58" s="56">
        <f t="shared" si="10"/>
        <v>164</v>
      </c>
      <c r="I58" s="56">
        <f t="shared" si="11"/>
        <v>0</v>
      </c>
      <c r="J58" s="7">
        <v>164</v>
      </c>
      <c r="K58" s="7"/>
      <c r="L58" s="7">
        <v>8</v>
      </c>
      <c r="M58" s="7"/>
      <c r="N58" s="7"/>
      <c r="O58" s="7">
        <v>30</v>
      </c>
      <c r="P58" s="7">
        <v>40</v>
      </c>
      <c r="Q58" s="7">
        <v>24</v>
      </c>
      <c r="R58" s="7">
        <v>32</v>
      </c>
      <c r="S58" s="7">
        <v>24</v>
      </c>
      <c r="T58" s="52">
        <v>22</v>
      </c>
    </row>
    <row r="59" spans="1:20" ht="16.2" thickBot="1" x14ac:dyDescent="0.35">
      <c r="A59" s="12" t="s">
        <v>42</v>
      </c>
      <c r="B59" s="46" t="s">
        <v>29</v>
      </c>
      <c r="C59" s="8"/>
      <c r="D59" s="8">
        <v>8</v>
      </c>
      <c r="E59" s="8" t="s">
        <v>176</v>
      </c>
      <c r="F59" s="8"/>
      <c r="G59" s="54">
        <f t="shared" si="9"/>
        <v>172</v>
      </c>
      <c r="H59" s="56">
        <f t="shared" si="10"/>
        <v>172</v>
      </c>
      <c r="I59" s="56">
        <f t="shared" si="11"/>
        <v>0</v>
      </c>
      <c r="J59" s="8">
        <v>172</v>
      </c>
      <c r="K59" s="8"/>
      <c r="L59" s="8"/>
      <c r="M59" s="8"/>
      <c r="N59" s="8"/>
      <c r="O59" s="8">
        <v>30</v>
      </c>
      <c r="P59" s="8">
        <v>40</v>
      </c>
      <c r="Q59" s="8">
        <v>24</v>
      </c>
      <c r="R59" s="8">
        <v>32</v>
      </c>
      <c r="S59" s="8">
        <v>24</v>
      </c>
      <c r="T59" s="53">
        <v>22</v>
      </c>
    </row>
    <row r="60" spans="1:20" ht="16.2" thickBot="1" x14ac:dyDescent="0.35">
      <c r="A60" s="13" t="s">
        <v>46</v>
      </c>
      <c r="B60" s="47" t="s">
        <v>47</v>
      </c>
      <c r="C60" s="5"/>
      <c r="D60" s="5">
        <v>2</v>
      </c>
      <c r="E60" s="5"/>
      <c r="F60" s="5"/>
      <c r="G60" s="5">
        <f>H60+L60</f>
        <v>160</v>
      </c>
      <c r="H60" s="5">
        <f>SUM(H61:H62)</f>
        <v>152</v>
      </c>
      <c r="I60" s="5">
        <f t="shared" ref="I60:K60" si="12">SUM(I61:I62)</f>
        <v>80</v>
      </c>
      <c r="J60" s="5">
        <f t="shared" si="12"/>
        <v>72</v>
      </c>
      <c r="K60" s="5">
        <f t="shared" si="12"/>
        <v>0</v>
      </c>
      <c r="L60" s="5">
        <f>SUM(L61:L62)</f>
        <v>8</v>
      </c>
      <c r="M60" s="5"/>
      <c r="N60" s="5"/>
      <c r="O60" s="5">
        <f>SUM(O61:O62)</f>
        <v>60</v>
      </c>
      <c r="P60" s="5">
        <f t="shared" ref="P60:T60" si="13">SUM(P61:P62)</f>
        <v>100</v>
      </c>
      <c r="Q60" s="5">
        <f t="shared" si="13"/>
        <v>0</v>
      </c>
      <c r="R60" s="5">
        <f t="shared" si="13"/>
        <v>0</v>
      </c>
      <c r="S60" s="5">
        <f t="shared" si="13"/>
        <v>0</v>
      </c>
      <c r="T60" s="50">
        <f t="shared" si="13"/>
        <v>0</v>
      </c>
    </row>
    <row r="61" spans="1:20" ht="16.2" thickBot="1" x14ac:dyDescent="0.35">
      <c r="A61" s="14" t="s">
        <v>48</v>
      </c>
      <c r="B61" s="48" t="s">
        <v>24</v>
      </c>
      <c r="C61" s="6"/>
      <c r="D61" s="6">
        <v>4</v>
      </c>
      <c r="E61" s="6"/>
      <c r="F61" s="6"/>
      <c r="G61" s="5">
        <f>H61+L61</f>
        <v>50</v>
      </c>
      <c r="H61" s="6">
        <f>SUM(M61:T61)-L61</f>
        <v>46</v>
      </c>
      <c r="I61" s="6">
        <f>H61-J61</f>
        <v>34</v>
      </c>
      <c r="J61" s="6">
        <v>12</v>
      </c>
      <c r="K61" s="6"/>
      <c r="L61" s="6">
        <v>4</v>
      </c>
      <c r="M61" s="6"/>
      <c r="N61" s="6"/>
      <c r="O61" s="6">
        <v>30</v>
      </c>
      <c r="P61" s="6">
        <v>20</v>
      </c>
      <c r="Q61" s="6"/>
      <c r="R61" s="6"/>
      <c r="S61" s="6"/>
      <c r="T61" s="51"/>
    </row>
    <row r="62" spans="1:20" ht="16.2" thickBot="1" x14ac:dyDescent="0.35">
      <c r="A62" s="12" t="s">
        <v>174</v>
      </c>
      <c r="B62" s="46" t="s">
        <v>49</v>
      </c>
      <c r="C62" s="8"/>
      <c r="D62" s="8">
        <v>4</v>
      </c>
      <c r="E62" s="8"/>
      <c r="F62" s="8"/>
      <c r="G62" s="5">
        <f>H62+L62</f>
        <v>110</v>
      </c>
      <c r="H62" s="6">
        <f>SUM(M62:T62)-L62</f>
        <v>106</v>
      </c>
      <c r="I62" s="8">
        <f>H62-J62</f>
        <v>46</v>
      </c>
      <c r="J62" s="8">
        <v>60</v>
      </c>
      <c r="K62" s="8"/>
      <c r="L62" s="8">
        <v>4</v>
      </c>
      <c r="M62" s="8"/>
      <c r="N62" s="8"/>
      <c r="O62" s="8">
        <v>30</v>
      </c>
      <c r="P62" s="8">
        <v>80</v>
      </c>
      <c r="Q62" s="8"/>
      <c r="R62" s="8"/>
      <c r="S62" s="8"/>
      <c r="T62" s="53"/>
    </row>
    <row r="63" spans="1:20" ht="16.2" thickBot="1" x14ac:dyDescent="0.35">
      <c r="A63" s="13" t="s">
        <v>18</v>
      </c>
      <c r="B63" s="47" t="s">
        <v>50</v>
      </c>
      <c r="C63" s="5">
        <v>5</v>
      </c>
      <c r="D63" s="5">
        <v>4</v>
      </c>
      <c r="E63" s="5"/>
      <c r="F63" s="5">
        <v>6</v>
      </c>
      <c r="G63" s="5">
        <f>H63+L63</f>
        <v>631</v>
      </c>
      <c r="H63" s="5">
        <f>SUM(H64:H72)</f>
        <v>619</v>
      </c>
      <c r="I63" s="5">
        <f t="shared" ref="I63:K63" si="14">SUM(I64:I72)</f>
        <v>439</v>
      </c>
      <c r="J63" s="5">
        <f t="shared" si="14"/>
        <v>180</v>
      </c>
      <c r="K63" s="5">
        <f t="shared" si="14"/>
        <v>0</v>
      </c>
      <c r="L63" s="5">
        <f>SUM(L64:L72)</f>
        <v>12</v>
      </c>
      <c r="M63" s="5"/>
      <c r="N63" s="5"/>
      <c r="O63" s="5">
        <f>SUM(O64:O72)</f>
        <v>135</v>
      </c>
      <c r="P63" s="5">
        <f t="shared" ref="P63:T63" si="15">SUM(P64:P72)</f>
        <v>180</v>
      </c>
      <c r="Q63" s="5">
        <f t="shared" si="15"/>
        <v>36</v>
      </c>
      <c r="R63" s="5">
        <f t="shared" si="15"/>
        <v>48</v>
      </c>
      <c r="S63" s="5">
        <f t="shared" si="15"/>
        <v>96</v>
      </c>
      <c r="T63" s="50">
        <f t="shared" si="15"/>
        <v>136</v>
      </c>
    </row>
    <row r="64" spans="1:20" ht="16.2" thickBot="1" x14ac:dyDescent="0.35">
      <c r="A64" s="14" t="s">
        <v>51</v>
      </c>
      <c r="B64" s="48" t="s">
        <v>60</v>
      </c>
      <c r="C64" s="6">
        <v>4</v>
      </c>
      <c r="D64" s="6"/>
      <c r="E64" s="6"/>
      <c r="F64" s="6"/>
      <c r="G64" s="5">
        <f>H64+L64</f>
        <v>70</v>
      </c>
      <c r="H64" s="6">
        <f>SUM(M64:T64)-L64</f>
        <v>70</v>
      </c>
      <c r="I64" s="6">
        <f>H64-J64</f>
        <v>50</v>
      </c>
      <c r="J64" s="6">
        <v>20</v>
      </c>
      <c r="K64" s="6"/>
      <c r="L64" s="6"/>
      <c r="M64" s="6"/>
      <c r="N64" s="6"/>
      <c r="O64" s="6">
        <v>30</v>
      </c>
      <c r="P64" s="6">
        <v>40</v>
      </c>
      <c r="Q64" s="6"/>
      <c r="R64" s="6"/>
      <c r="S64" s="6"/>
      <c r="T64" s="51"/>
    </row>
    <row r="65" spans="1:20" ht="16.2" thickBot="1" x14ac:dyDescent="0.35">
      <c r="A65" s="11" t="s">
        <v>52</v>
      </c>
      <c r="B65" s="45" t="s">
        <v>61</v>
      </c>
      <c r="C65" s="7">
        <v>4</v>
      </c>
      <c r="D65" s="7"/>
      <c r="E65" s="7"/>
      <c r="F65" s="7"/>
      <c r="G65" s="5">
        <f t="shared" ref="G65:G72" si="16">H65+L65</f>
        <v>70</v>
      </c>
      <c r="H65" s="6">
        <f t="shared" ref="H65:H72" si="17">SUM(M65:T65)-L65</f>
        <v>70</v>
      </c>
      <c r="I65" s="6">
        <f t="shared" ref="I65:I72" si="18">H65-J65</f>
        <v>50</v>
      </c>
      <c r="J65" s="7">
        <v>20</v>
      </c>
      <c r="K65" s="7"/>
      <c r="L65" s="7"/>
      <c r="M65" s="7"/>
      <c r="N65" s="7"/>
      <c r="O65" s="7">
        <v>30</v>
      </c>
      <c r="P65" s="7">
        <v>40</v>
      </c>
      <c r="Q65" s="7"/>
      <c r="R65" s="7"/>
      <c r="S65" s="7"/>
      <c r="T65" s="52"/>
    </row>
    <row r="66" spans="1:20" ht="16.2" thickBot="1" x14ac:dyDescent="0.35">
      <c r="A66" s="11" t="s">
        <v>53</v>
      </c>
      <c r="B66" s="45" t="s">
        <v>62</v>
      </c>
      <c r="C66" s="7">
        <v>4</v>
      </c>
      <c r="D66" s="7"/>
      <c r="E66" s="7"/>
      <c r="F66" s="7"/>
      <c r="G66" s="5">
        <f t="shared" si="16"/>
        <v>70</v>
      </c>
      <c r="H66" s="6">
        <f t="shared" si="17"/>
        <v>70</v>
      </c>
      <c r="I66" s="6">
        <f t="shared" si="18"/>
        <v>50</v>
      </c>
      <c r="J66" s="7">
        <v>20</v>
      </c>
      <c r="K66" s="7"/>
      <c r="L66" s="7"/>
      <c r="M66" s="7"/>
      <c r="N66" s="7"/>
      <c r="O66" s="7">
        <v>30</v>
      </c>
      <c r="P66" s="7">
        <v>40</v>
      </c>
      <c r="Q66" s="7"/>
      <c r="R66" s="7"/>
      <c r="S66" s="7"/>
      <c r="T66" s="52"/>
    </row>
    <row r="67" spans="1:20" ht="31.8" thickBot="1" x14ac:dyDescent="0.35">
      <c r="A67" s="11" t="s">
        <v>54</v>
      </c>
      <c r="B67" s="45" t="s">
        <v>63</v>
      </c>
      <c r="C67" s="7">
        <v>8</v>
      </c>
      <c r="D67" s="7"/>
      <c r="E67" s="7"/>
      <c r="F67" s="7"/>
      <c r="G67" s="5">
        <f t="shared" si="16"/>
        <v>112</v>
      </c>
      <c r="H67" s="6">
        <f t="shared" si="17"/>
        <v>108</v>
      </c>
      <c r="I67" s="6">
        <f t="shared" si="18"/>
        <v>86</v>
      </c>
      <c r="J67" s="7">
        <v>22</v>
      </c>
      <c r="K67" s="7"/>
      <c r="L67" s="7">
        <v>4</v>
      </c>
      <c r="M67" s="7"/>
      <c r="N67" s="7"/>
      <c r="O67" s="7"/>
      <c r="P67" s="7"/>
      <c r="Q67" s="7">
        <v>24</v>
      </c>
      <c r="R67" s="7">
        <v>32</v>
      </c>
      <c r="S67" s="7">
        <v>12</v>
      </c>
      <c r="T67" s="52">
        <v>44</v>
      </c>
    </row>
    <row r="68" spans="1:20" ht="16.2" thickBot="1" x14ac:dyDescent="0.35">
      <c r="A68" s="11" t="s">
        <v>55</v>
      </c>
      <c r="B68" s="45" t="s">
        <v>64</v>
      </c>
      <c r="C68" s="7">
        <v>8</v>
      </c>
      <c r="D68" s="7"/>
      <c r="E68" s="7"/>
      <c r="F68" s="7"/>
      <c r="G68" s="5">
        <f t="shared" si="16"/>
        <v>84</v>
      </c>
      <c r="H68" s="6">
        <f t="shared" si="17"/>
        <v>82</v>
      </c>
      <c r="I68" s="6">
        <f t="shared" si="18"/>
        <v>64</v>
      </c>
      <c r="J68" s="7">
        <v>18</v>
      </c>
      <c r="K68" s="7"/>
      <c r="L68" s="7">
        <v>2</v>
      </c>
      <c r="M68" s="7"/>
      <c r="N68" s="7"/>
      <c r="O68" s="7"/>
      <c r="P68" s="7"/>
      <c r="Q68" s="7"/>
      <c r="R68" s="7"/>
      <c r="S68" s="7">
        <v>36</v>
      </c>
      <c r="T68" s="52">
        <v>48</v>
      </c>
    </row>
    <row r="69" spans="1:20" ht="16.2" thickBot="1" x14ac:dyDescent="0.35">
      <c r="A69" s="11" t="s">
        <v>56</v>
      </c>
      <c r="B69" s="45" t="s">
        <v>65</v>
      </c>
      <c r="C69" s="7"/>
      <c r="D69" s="7">
        <v>8</v>
      </c>
      <c r="E69" s="7"/>
      <c r="F69" s="7"/>
      <c r="G69" s="5">
        <f t="shared" si="16"/>
        <v>46</v>
      </c>
      <c r="H69" s="6">
        <f t="shared" si="17"/>
        <v>44</v>
      </c>
      <c r="I69" s="6">
        <f t="shared" si="18"/>
        <v>36</v>
      </c>
      <c r="J69" s="7">
        <v>8</v>
      </c>
      <c r="K69" s="7"/>
      <c r="L69" s="7">
        <v>2</v>
      </c>
      <c r="M69" s="7"/>
      <c r="N69" s="7"/>
      <c r="O69" s="7"/>
      <c r="P69" s="7"/>
      <c r="Q69" s="7"/>
      <c r="R69" s="7"/>
      <c r="S69" s="7">
        <v>24</v>
      </c>
      <c r="T69" s="52">
        <v>22</v>
      </c>
    </row>
    <row r="70" spans="1:20" ht="16.2" thickBot="1" x14ac:dyDescent="0.35">
      <c r="A70" s="11" t="s">
        <v>57</v>
      </c>
      <c r="B70" s="45" t="s">
        <v>66</v>
      </c>
      <c r="C70" s="7"/>
      <c r="D70" s="7">
        <v>4</v>
      </c>
      <c r="E70" s="7"/>
      <c r="F70" s="7"/>
      <c r="G70" s="5">
        <f t="shared" si="16"/>
        <v>70</v>
      </c>
      <c r="H70" s="6">
        <f t="shared" si="17"/>
        <v>66</v>
      </c>
      <c r="I70" s="6">
        <f t="shared" si="18"/>
        <v>42</v>
      </c>
      <c r="J70" s="7">
        <v>24</v>
      </c>
      <c r="K70" s="7"/>
      <c r="L70" s="7">
        <v>4</v>
      </c>
      <c r="M70" s="7"/>
      <c r="N70" s="7"/>
      <c r="O70" s="7">
        <v>30</v>
      </c>
      <c r="P70" s="7">
        <v>40</v>
      </c>
      <c r="Q70" s="7"/>
      <c r="R70" s="7"/>
      <c r="S70" s="7"/>
      <c r="T70" s="52"/>
    </row>
    <row r="71" spans="1:20" ht="16.2" thickBot="1" x14ac:dyDescent="0.35">
      <c r="A71" s="11" t="s">
        <v>58</v>
      </c>
      <c r="B71" s="45" t="s">
        <v>67</v>
      </c>
      <c r="C71" s="7"/>
      <c r="D71" s="7">
        <v>8</v>
      </c>
      <c r="E71" s="7"/>
      <c r="F71" s="7"/>
      <c r="G71" s="5">
        <f t="shared" si="16"/>
        <v>74</v>
      </c>
      <c r="H71" s="6">
        <f t="shared" si="17"/>
        <v>74</v>
      </c>
      <c r="I71" s="6">
        <f t="shared" si="18"/>
        <v>38</v>
      </c>
      <c r="J71" s="7">
        <v>36</v>
      </c>
      <c r="K71" s="7"/>
      <c r="L71" s="7"/>
      <c r="M71" s="7"/>
      <c r="N71" s="7"/>
      <c r="O71" s="7"/>
      <c r="P71" s="7"/>
      <c r="Q71" s="7">
        <v>12</v>
      </c>
      <c r="R71" s="7">
        <v>16</v>
      </c>
      <c r="S71" s="7">
        <v>24</v>
      </c>
      <c r="T71" s="52">
        <v>22</v>
      </c>
    </row>
    <row r="72" spans="1:20" ht="16.2" thickBot="1" x14ac:dyDescent="0.35">
      <c r="A72" s="12" t="s">
        <v>59</v>
      </c>
      <c r="B72" s="46" t="s">
        <v>173</v>
      </c>
      <c r="C72" s="8"/>
      <c r="D72" s="8">
        <v>4</v>
      </c>
      <c r="E72" s="8"/>
      <c r="F72" s="8"/>
      <c r="G72" s="5">
        <f t="shared" si="16"/>
        <v>35</v>
      </c>
      <c r="H72" s="6">
        <f t="shared" si="17"/>
        <v>35</v>
      </c>
      <c r="I72" s="6">
        <f t="shared" si="18"/>
        <v>23</v>
      </c>
      <c r="J72" s="8">
        <v>12</v>
      </c>
      <c r="K72" s="8"/>
      <c r="L72" s="8"/>
      <c r="M72" s="8"/>
      <c r="N72" s="8"/>
      <c r="O72" s="8">
        <v>15</v>
      </c>
      <c r="P72" s="8">
        <v>20</v>
      </c>
      <c r="Q72" s="8"/>
      <c r="R72" s="8"/>
      <c r="S72" s="8"/>
      <c r="T72" s="53"/>
    </row>
    <row r="73" spans="1:20" ht="16.2" thickBot="1" x14ac:dyDescent="0.35">
      <c r="A73" s="13" t="s">
        <v>68</v>
      </c>
      <c r="B73" s="47" t="s">
        <v>69</v>
      </c>
      <c r="C73" s="5">
        <v>10</v>
      </c>
      <c r="D73" s="5">
        <v>20</v>
      </c>
      <c r="E73" s="5"/>
      <c r="F73" s="5">
        <v>6</v>
      </c>
      <c r="G73" s="5">
        <f t="shared" ref="G73:L73" si="19">G74+G88+G94+G99</f>
        <v>2630</v>
      </c>
      <c r="H73" s="5">
        <f t="shared" si="19"/>
        <v>2567</v>
      </c>
      <c r="I73" s="5">
        <f t="shared" si="19"/>
        <v>1071</v>
      </c>
      <c r="J73" s="5">
        <f t="shared" si="19"/>
        <v>668</v>
      </c>
      <c r="K73" s="5">
        <f t="shared" si="19"/>
        <v>828</v>
      </c>
      <c r="L73" s="5">
        <f t="shared" si="19"/>
        <v>63</v>
      </c>
      <c r="M73" s="5"/>
      <c r="N73" s="5"/>
      <c r="O73" s="5">
        <f t="shared" ref="O73:T73" si="20">O74+O88+O94+O99</f>
        <v>327</v>
      </c>
      <c r="P73" s="5">
        <f t="shared" si="20"/>
        <v>448</v>
      </c>
      <c r="Q73" s="5">
        <f t="shared" si="20"/>
        <v>468</v>
      </c>
      <c r="R73" s="5">
        <f t="shared" si="20"/>
        <v>720</v>
      </c>
      <c r="S73" s="5">
        <f t="shared" si="20"/>
        <v>408</v>
      </c>
      <c r="T73" s="50">
        <f t="shared" si="20"/>
        <v>259</v>
      </c>
    </row>
    <row r="74" spans="1:20" ht="47.4" thickBot="1" x14ac:dyDescent="0.35">
      <c r="A74" s="13" t="s">
        <v>70</v>
      </c>
      <c r="B74" s="47" t="s">
        <v>71</v>
      </c>
      <c r="C74" s="5">
        <v>6</v>
      </c>
      <c r="D74" s="5">
        <v>11</v>
      </c>
      <c r="E74" s="5"/>
      <c r="F74" s="5"/>
      <c r="G74" s="5">
        <f>H74+L74</f>
        <v>1783</v>
      </c>
      <c r="H74" s="5">
        <f>SUM(H75:H87)</f>
        <v>1735</v>
      </c>
      <c r="I74" s="5">
        <f t="shared" ref="I74:J74" si="21">SUM(I75:I85)</f>
        <v>793</v>
      </c>
      <c r="J74" s="5">
        <f t="shared" si="21"/>
        <v>546</v>
      </c>
      <c r="K74" s="5">
        <f>SUM(K86:K87)</f>
        <v>396</v>
      </c>
      <c r="L74" s="5">
        <f>SUM(L75:L85)</f>
        <v>48</v>
      </c>
      <c r="M74" s="5"/>
      <c r="N74" s="5"/>
      <c r="O74" s="5">
        <f>SUM(O75:O87)</f>
        <v>261</v>
      </c>
      <c r="P74" s="5">
        <f t="shared" ref="P74:T74" si="22">SUM(P75:P87)</f>
        <v>296</v>
      </c>
      <c r="Q74" s="5">
        <f t="shared" si="22"/>
        <v>216</v>
      </c>
      <c r="R74" s="5">
        <f t="shared" si="22"/>
        <v>448</v>
      </c>
      <c r="S74" s="5">
        <f t="shared" si="22"/>
        <v>372</v>
      </c>
      <c r="T74" s="50">
        <f t="shared" si="22"/>
        <v>190</v>
      </c>
    </row>
    <row r="75" spans="1:20" ht="31.8" thickBot="1" x14ac:dyDescent="0.35">
      <c r="A75" s="14" t="s">
        <v>72</v>
      </c>
      <c r="B75" s="48" t="s">
        <v>73</v>
      </c>
      <c r="C75" s="6">
        <v>7</v>
      </c>
      <c r="D75" s="6"/>
      <c r="E75" s="6"/>
      <c r="F75" s="6"/>
      <c r="G75" s="5">
        <f>H75+L75</f>
        <v>68</v>
      </c>
      <c r="H75" s="6">
        <f>SUM(M75:T75)-L75</f>
        <v>66</v>
      </c>
      <c r="I75" s="6">
        <f>H75-J75</f>
        <v>54</v>
      </c>
      <c r="J75" s="6">
        <v>12</v>
      </c>
      <c r="K75" s="6"/>
      <c r="L75" s="6">
        <v>2</v>
      </c>
      <c r="M75" s="6"/>
      <c r="N75" s="6"/>
      <c r="O75" s="6"/>
      <c r="P75" s="6"/>
      <c r="Q75" s="6"/>
      <c r="R75" s="6">
        <v>32</v>
      </c>
      <c r="S75" s="6">
        <v>36</v>
      </c>
      <c r="T75" s="51"/>
    </row>
    <row r="76" spans="1:20" ht="16.2" thickBot="1" x14ac:dyDescent="0.35">
      <c r="A76" s="11" t="s">
        <v>74</v>
      </c>
      <c r="B76" s="45" t="s">
        <v>75</v>
      </c>
      <c r="C76" s="7">
        <v>5</v>
      </c>
      <c r="D76" s="7">
        <v>3.7</v>
      </c>
      <c r="E76" s="7"/>
      <c r="F76" s="7"/>
      <c r="G76" s="5">
        <f t="shared" ref="G76:G87" si="23">H76+L76</f>
        <v>454</v>
      </c>
      <c r="H76" s="6">
        <f t="shared" ref="H76:H87" si="24">SUM(M76:T76)-L76</f>
        <v>442</v>
      </c>
      <c r="I76" s="6">
        <f t="shared" ref="I76:I85" si="25">H76-J76</f>
        <v>322</v>
      </c>
      <c r="J76" s="7">
        <v>120</v>
      </c>
      <c r="K76" s="7"/>
      <c r="L76" s="7">
        <v>12</v>
      </c>
      <c r="M76" s="7"/>
      <c r="N76" s="7"/>
      <c r="O76" s="7">
        <v>90</v>
      </c>
      <c r="P76" s="7">
        <v>80</v>
      </c>
      <c r="Q76" s="7">
        <v>72</v>
      </c>
      <c r="R76" s="7">
        <v>96</v>
      </c>
      <c r="S76" s="7">
        <v>72</v>
      </c>
      <c r="T76" s="52">
        <v>44</v>
      </c>
    </row>
    <row r="77" spans="1:20" ht="16.2" thickBot="1" x14ac:dyDescent="0.35">
      <c r="A77" s="11" t="s">
        <v>76</v>
      </c>
      <c r="B77" s="45" t="s">
        <v>77</v>
      </c>
      <c r="C77" s="7"/>
      <c r="D77" s="7">
        <v>7</v>
      </c>
      <c r="E77" s="7"/>
      <c r="F77" s="7"/>
      <c r="G77" s="5">
        <f t="shared" si="23"/>
        <v>80</v>
      </c>
      <c r="H77" s="6">
        <f t="shared" si="24"/>
        <v>78</v>
      </c>
      <c r="I77" s="6">
        <f t="shared" si="25"/>
        <v>40</v>
      </c>
      <c r="J77" s="7">
        <v>38</v>
      </c>
      <c r="K77" s="7"/>
      <c r="L77" s="7">
        <v>2</v>
      </c>
      <c r="M77" s="7"/>
      <c r="N77" s="7"/>
      <c r="O77" s="7"/>
      <c r="P77" s="7"/>
      <c r="Q77" s="7">
        <v>24</v>
      </c>
      <c r="R77" s="7">
        <v>32</v>
      </c>
      <c r="S77" s="7">
        <v>24</v>
      </c>
      <c r="T77" s="52"/>
    </row>
    <row r="78" spans="1:20" ht="31.8" thickBot="1" x14ac:dyDescent="0.35">
      <c r="A78" s="11" t="s">
        <v>78</v>
      </c>
      <c r="B78" s="45" t="s">
        <v>79</v>
      </c>
      <c r="C78" s="7">
        <v>7</v>
      </c>
      <c r="D78" s="7">
        <v>3.5</v>
      </c>
      <c r="E78" s="7"/>
      <c r="F78" s="7"/>
      <c r="G78" s="5">
        <f t="shared" si="23"/>
        <v>247</v>
      </c>
      <c r="H78" s="6">
        <f t="shared" si="24"/>
        <v>235</v>
      </c>
      <c r="I78" s="6">
        <f t="shared" si="25"/>
        <v>115</v>
      </c>
      <c r="J78" s="7">
        <v>120</v>
      </c>
      <c r="K78" s="7"/>
      <c r="L78" s="7">
        <v>12</v>
      </c>
      <c r="M78" s="7"/>
      <c r="N78" s="7"/>
      <c r="O78" s="7">
        <v>45</v>
      </c>
      <c r="P78" s="7">
        <v>60</v>
      </c>
      <c r="Q78" s="7">
        <v>36</v>
      </c>
      <c r="R78" s="7">
        <v>48</v>
      </c>
      <c r="S78" s="7">
        <v>36</v>
      </c>
      <c r="T78" s="52">
        <v>22</v>
      </c>
    </row>
    <row r="79" spans="1:20" ht="16.2" thickBot="1" x14ac:dyDescent="0.35">
      <c r="A79" s="11" t="s">
        <v>80</v>
      </c>
      <c r="B79" s="45" t="s">
        <v>81</v>
      </c>
      <c r="C79" s="7">
        <v>7</v>
      </c>
      <c r="D79" s="7"/>
      <c r="E79" s="7"/>
      <c r="F79" s="7"/>
      <c r="G79" s="5">
        <f t="shared" si="23"/>
        <v>124</v>
      </c>
      <c r="H79" s="6">
        <f t="shared" si="24"/>
        <v>120</v>
      </c>
      <c r="I79" s="6">
        <f t="shared" si="25"/>
        <v>88</v>
      </c>
      <c r="J79" s="7">
        <v>32</v>
      </c>
      <c r="K79" s="7"/>
      <c r="L79" s="7">
        <v>4</v>
      </c>
      <c r="M79" s="7"/>
      <c r="N79" s="7"/>
      <c r="O79" s="7"/>
      <c r="P79" s="7"/>
      <c r="Q79" s="7">
        <v>36</v>
      </c>
      <c r="R79" s="7">
        <v>64</v>
      </c>
      <c r="S79" s="7">
        <v>24</v>
      </c>
      <c r="T79" s="52"/>
    </row>
    <row r="80" spans="1:20" ht="16.2" thickBot="1" x14ac:dyDescent="0.35">
      <c r="A80" s="11" t="s">
        <v>82</v>
      </c>
      <c r="B80" s="45" t="s">
        <v>83</v>
      </c>
      <c r="C80" s="7">
        <v>5</v>
      </c>
      <c r="D80" s="7"/>
      <c r="E80" s="7"/>
      <c r="F80" s="7"/>
      <c r="G80" s="5">
        <f t="shared" si="23"/>
        <v>109</v>
      </c>
      <c r="H80" s="6">
        <f t="shared" si="24"/>
        <v>105</v>
      </c>
      <c r="I80" s="6">
        <f t="shared" si="25"/>
        <v>37</v>
      </c>
      <c r="J80" s="7">
        <v>68</v>
      </c>
      <c r="K80" s="7"/>
      <c r="L80" s="7">
        <v>4</v>
      </c>
      <c r="M80" s="7"/>
      <c r="N80" s="7"/>
      <c r="O80" s="7">
        <v>45</v>
      </c>
      <c r="P80" s="7">
        <v>40</v>
      </c>
      <c r="Q80" s="7">
        <v>24</v>
      </c>
      <c r="R80" s="7"/>
      <c r="S80" s="7"/>
      <c r="T80" s="52"/>
    </row>
    <row r="81" spans="1:20" ht="16.2" thickBot="1" x14ac:dyDescent="0.35">
      <c r="A81" s="11" t="s">
        <v>84</v>
      </c>
      <c r="B81" s="45" t="s">
        <v>85</v>
      </c>
      <c r="C81" s="7"/>
      <c r="D81" s="7">
        <v>4</v>
      </c>
      <c r="E81" s="7"/>
      <c r="F81" s="7"/>
      <c r="G81" s="5">
        <f t="shared" si="23"/>
        <v>55</v>
      </c>
      <c r="H81" s="6">
        <f t="shared" si="24"/>
        <v>53</v>
      </c>
      <c r="I81" s="6">
        <f t="shared" si="25"/>
        <v>33</v>
      </c>
      <c r="J81" s="7">
        <v>20</v>
      </c>
      <c r="K81" s="7"/>
      <c r="L81" s="7">
        <v>2</v>
      </c>
      <c r="M81" s="7"/>
      <c r="N81" s="7"/>
      <c r="O81" s="7">
        <v>15</v>
      </c>
      <c r="P81" s="7">
        <v>40</v>
      </c>
      <c r="Q81" s="7"/>
      <c r="R81" s="7"/>
      <c r="S81" s="7"/>
      <c r="T81" s="52"/>
    </row>
    <row r="82" spans="1:20" ht="16.2" thickBot="1" x14ac:dyDescent="0.35">
      <c r="A82" s="11" t="s">
        <v>86</v>
      </c>
      <c r="B82" s="45" t="s">
        <v>87</v>
      </c>
      <c r="C82" s="7"/>
      <c r="D82" s="7">
        <v>4</v>
      </c>
      <c r="E82" s="7"/>
      <c r="F82" s="7"/>
      <c r="G82" s="5">
        <f t="shared" si="23"/>
        <v>70</v>
      </c>
      <c r="H82" s="6">
        <f t="shared" si="24"/>
        <v>68</v>
      </c>
      <c r="I82" s="6">
        <f t="shared" si="25"/>
        <v>38</v>
      </c>
      <c r="J82" s="7">
        <v>30</v>
      </c>
      <c r="K82" s="7"/>
      <c r="L82" s="7">
        <v>2</v>
      </c>
      <c r="M82" s="7"/>
      <c r="N82" s="7"/>
      <c r="O82" s="7">
        <v>30</v>
      </c>
      <c r="P82" s="7">
        <v>40</v>
      </c>
      <c r="Q82" s="7"/>
      <c r="R82" s="7"/>
      <c r="S82" s="7"/>
      <c r="T82" s="52"/>
    </row>
    <row r="83" spans="1:20" ht="31.8" thickBot="1" x14ac:dyDescent="0.35">
      <c r="A83" s="11" t="s">
        <v>88</v>
      </c>
      <c r="B83" s="45" t="s">
        <v>89</v>
      </c>
      <c r="C83" s="7"/>
      <c r="D83" s="7">
        <v>8</v>
      </c>
      <c r="E83" s="7"/>
      <c r="F83" s="7"/>
      <c r="G83" s="5">
        <f t="shared" si="23"/>
        <v>44</v>
      </c>
      <c r="H83" s="6">
        <f t="shared" si="24"/>
        <v>42</v>
      </c>
      <c r="I83" s="6">
        <f t="shared" si="25"/>
        <v>20</v>
      </c>
      <c r="J83" s="7">
        <v>22</v>
      </c>
      <c r="K83" s="7"/>
      <c r="L83" s="7">
        <v>2</v>
      </c>
      <c r="M83" s="7"/>
      <c r="N83" s="7"/>
      <c r="O83" s="7"/>
      <c r="P83" s="7"/>
      <c r="Q83" s="7"/>
      <c r="R83" s="7"/>
      <c r="S83" s="7"/>
      <c r="T83" s="52">
        <v>44</v>
      </c>
    </row>
    <row r="84" spans="1:20" ht="16.2" thickBot="1" x14ac:dyDescent="0.35">
      <c r="A84" s="11" t="s">
        <v>90</v>
      </c>
      <c r="B84" s="45" t="s">
        <v>91</v>
      </c>
      <c r="C84" s="7">
        <v>8</v>
      </c>
      <c r="D84" s="7"/>
      <c r="E84" s="7"/>
      <c r="F84" s="7"/>
      <c r="G84" s="5">
        <f t="shared" si="23"/>
        <v>102</v>
      </c>
      <c r="H84" s="6">
        <f t="shared" si="24"/>
        <v>98</v>
      </c>
      <c r="I84" s="6">
        <f t="shared" si="25"/>
        <v>26</v>
      </c>
      <c r="J84" s="7">
        <v>72</v>
      </c>
      <c r="K84" s="7"/>
      <c r="L84" s="7">
        <v>4</v>
      </c>
      <c r="M84" s="7"/>
      <c r="N84" s="7"/>
      <c r="O84" s="7"/>
      <c r="P84" s="7"/>
      <c r="Q84" s="7">
        <v>24</v>
      </c>
      <c r="R84" s="7">
        <v>32</v>
      </c>
      <c r="S84" s="7">
        <v>24</v>
      </c>
      <c r="T84" s="52">
        <v>22</v>
      </c>
    </row>
    <row r="85" spans="1:20" ht="16.2" thickBot="1" x14ac:dyDescent="0.35">
      <c r="A85" s="11" t="s">
        <v>92</v>
      </c>
      <c r="B85" s="45" t="s">
        <v>93</v>
      </c>
      <c r="C85" s="7"/>
      <c r="D85" s="7">
        <v>8</v>
      </c>
      <c r="E85" s="7"/>
      <c r="F85" s="7"/>
      <c r="G85" s="5">
        <f t="shared" si="23"/>
        <v>34</v>
      </c>
      <c r="H85" s="6">
        <f t="shared" si="24"/>
        <v>32</v>
      </c>
      <c r="I85" s="6">
        <f t="shared" si="25"/>
        <v>20</v>
      </c>
      <c r="J85" s="7">
        <v>12</v>
      </c>
      <c r="K85" s="7"/>
      <c r="L85" s="7">
        <v>2</v>
      </c>
      <c r="M85" s="7"/>
      <c r="N85" s="7"/>
      <c r="O85" s="7"/>
      <c r="P85" s="7"/>
      <c r="Q85" s="7"/>
      <c r="R85" s="7"/>
      <c r="S85" s="7">
        <v>12</v>
      </c>
      <c r="T85" s="52">
        <v>22</v>
      </c>
    </row>
    <row r="86" spans="1:20" ht="16.2" thickBot="1" x14ac:dyDescent="0.35">
      <c r="A86" s="11" t="s">
        <v>94</v>
      </c>
      <c r="B86" s="45" t="s">
        <v>121</v>
      </c>
      <c r="C86" s="7"/>
      <c r="D86" s="7">
        <v>4</v>
      </c>
      <c r="E86" s="7"/>
      <c r="F86" s="7"/>
      <c r="G86" s="5">
        <f t="shared" si="23"/>
        <v>72</v>
      </c>
      <c r="H86" s="6">
        <f t="shared" si="24"/>
        <v>72</v>
      </c>
      <c r="I86" s="6"/>
      <c r="J86" s="7"/>
      <c r="K86" s="7">
        <f>SUM(L86:T86)</f>
        <v>72</v>
      </c>
      <c r="L86" s="7"/>
      <c r="M86" s="7"/>
      <c r="N86" s="7"/>
      <c r="O86" s="7">
        <v>36</v>
      </c>
      <c r="P86" s="7">
        <v>36</v>
      </c>
      <c r="Q86" s="7"/>
      <c r="R86" s="7"/>
      <c r="S86" s="7"/>
      <c r="T86" s="52"/>
    </row>
    <row r="87" spans="1:20" ht="16.2" thickBot="1" x14ac:dyDescent="0.35">
      <c r="A87" s="12" t="s">
        <v>95</v>
      </c>
      <c r="B87" s="46" t="s">
        <v>134</v>
      </c>
      <c r="C87" s="8"/>
      <c r="D87" s="8">
        <v>8</v>
      </c>
      <c r="E87" s="8"/>
      <c r="F87" s="8"/>
      <c r="G87" s="5">
        <f t="shared" si="23"/>
        <v>324</v>
      </c>
      <c r="H87" s="6">
        <f t="shared" si="24"/>
        <v>324</v>
      </c>
      <c r="I87" s="6"/>
      <c r="J87" s="8"/>
      <c r="K87" s="7">
        <f>SUM(L87:T87)</f>
        <v>324</v>
      </c>
      <c r="L87" s="8"/>
      <c r="M87" s="8"/>
      <c r="N87" s="8"/>
      <c r="O87" s="8"/>
      <c r="P87" s="8"/>
      <c r="Q87" s="8"/>
      <c r="R87" s="8">
        <v>144</v>
      </c>
      <c r="S87" s="8">
        <v>144</v>
      </c>
      <c r="T87" s="53">
        <v>36</v>
      </c>
    </row>
    <row r="88" spans="1:20" ht="31.8" thickBot="1" x14ac:dyDescent="0.35">
      <c r="A88" s="13" t="s">
        <v>96</v>
      </c>
      <c r="B88" s="47" t="s">
        <v>97</v>
      </c>
      <c r="C88" s="5">
        <v>3</v>
      </c>
      <c r="D88" s="5">
        <v>3</v>
      </c>
      <c r="E88" s="5"/>
      <c r="F88" s="5"/>
      <c r="G88" s="5">
        <f>H88+L88</f>
        <v>526</v>
      </c>
      <c r="H88" s="5">
        <f>SUM(H89:H93)</f>
        <v>518</v>
      </c>
      <c r="I88" s="5">
        <f>SUM(I89:I93)</f>
        <v>162</v>
      </c>
      <c r="J88" s="5">
        <f>SUM(J89:J93)</f>
        <v>68</v>
      </c>
      <c r="K88" s="5">
        <f>SUM(K92:K93)</f>
        <v>288</v>
      </c>
      <c r="L88" s="5">
        <f>SUM(L89:L91)</f>
        <v>8</v>
      </c>
      <c r="M88" s="5"/>
      <c r="N88" s="5"/>
      <c r="O88" s="5">
        <f t="shared" ref="O88:T88" si="26">SUM(O89:O93)</f>
        <v>66</v>
      </c>
      <c r="P88" s="5">
        <f t="shared" si="26"/>
        <v>92</v>
      </c>
      <c r="Q88" s="5">
        <f t="shared" si="26"/>
        <v>96</v>
      </c>
      <c r="R88" s="5">
        <f t="shared" si="26"/>
        <v>272</v>
      </c>
      <c r="S88" s="5">
        <f t="shared" si="26"/>
        <v>0</v>
      </c>
      <c r="T88" s="5">
        <f t="shared" si="26"/>
        <v>0</v>
      </c>
    </row>
    <row r="89" spans="1:20" ht="31.8" thickBot="1" x14ac:dyDescent="0.35">
      <c r="A89" s="14" t="s">
        <v>98</v>
      </c>
      <c r="B89" s="48" t="s">
        <v>99</v>
      </c>
      <c r="C89" s="6">
        <v>6</v>
      </c>
      <c r="D89" s="6"/>
      <c r="E89" s="6"/>
      <c r="F89" s="6"/>
      <c r="G89" s="5">
        <f t="shared" ref="G89:G93" si="27">H89+L89</f>
        <v>56</v>
      </c>
      <c r="H89" s="6">
        <f>SUM(M89:T89)-L89</f>
        <v>54</v>
      </c>
      <c r="I89" s="6">
        <f>H89-J89</f>
        <v>42</v>
      </c>
      <c r="J89" s="6">
        <v>12</v>
      </c>
      <c r="K89" s="6"/>
      <c r="L89" s="6">
        <v>2</v>
      </c>
      <c r="M89" s="6"/>
      <c r="N89" s="6"/>
      <c r="O89" s="6"/>
      <c r="P89" s="6"/>
      <c r="Q89" s="6">
        <v>24</v>
      </c>
      <c r="R89" s="6">
        <v>32</v>
      </c>
      <c r="S89" s="6"/>
      <c r="T89" s="51"/>
    </row>
    <row r="90" spans="1:20" ht="31.8" thickBot="1" x14ac:dyDescent="0.35">
      <c r="A90" s="11" t="s">
        <v>100</v>
      </c>
      <c r="B90" s="45" t="s">
        <v>101</v>
      </c>
      <c r="C90" s="7">
        <v>6</v>
      </c>
      <c r="D90" s="7">
        <v>5</v>
      </c>
      <c r="E90" s="7"/>
      <c r="F90" s="7"/>
      <c r="G90" s="5">
        <f t="shared" si="27"/>
        <v>138</v>
      </c>
      <c r="H90" s="6">
        <f t="shared" ref="H90:H91" si="28">SUM(M90:T90)-L90</f>
        <v>134</v>
      </c>
      <c r="I90" s="6">
        <f t="shared" ref="I90:I91" si="29">H90-J90</f>
        <v>100</v>
      </c>
      <c r="J90" s="7">
        <v>34</v>
      </c>
      <c r="K90" s="7"/>
      <c r="L90" s="7">
        <v>4</v>
      </c>
      <c r="M90" s="7"/>
      <c r="N90" s="7"/>
      <c r="O90" s="6">
        <v>30</v>
      </c>
      <c r="P90" s="6">
        <v>20</v>
      </c>
      <c r="Q90" s="6">
        <v>24</v>
      </c>
      <c r="R90" s="6">
        <v>64</v>
      </c>
      <c r="S90" s="7"/>
      <c r="T90" s="52"/>
    </row>
    <row r="91" spans="1:20" ht="31.8" thickBot="1" x14ac:dyDescent="0.35">
      <c r="A91" s="11" t="s">
        <v>102</v>
      </c>
      <c r="B91" s="45" t="s">
        <v>103</v>
      </c>
      <c r="C91" s="7">
        <v>6</v>
      </c>
      <c r="D91" s="7"/>
      <c r="E91" s="7"/>
      <c r="F91" s="7"/>
      <c r="G91" s="5">
        <f t="shared" si="27"/>
        <v>44</v>
      </c>
      <c r="H91" s="6">
        <f t="shared" si="28"/>
        <v>42</v>
      </c>
      <c r="I91" s="6">
        <f t="shared" si="29"/>
        <v>20</v>
      </c>
      <c r="J91" s="7">
        <v>22</v>
      </c>
      <c r="K91" s="7"/>
      <c r="L91" s="7">
        <v>2</v>
      </c>
      <c r="M91" s="7"/>
      <c r="N91" s="7"/>
      <c r="O91" s="7"/>
      <c r="P91" s="7"/>
      <c r="Q91" s="7">
        <v>12</v>
      </c>
      <c r="R91" s="7">
        <v>32</v>
      </c>
      <c r="S91" s="7"/>
      <c r="T91" s="52"/>
    </row>
    <row r="92" spans="1:20" ht="16.2" thickBot="1" x14ac:dyDescent="0.35">
      <c r="A92" s="11" t="s">
        <v>110</v>
      </c>
      <c r="B92" s="45" t="s">
        <v>121</v>
      </c>
      <c r="C92" s="7"/>
      <c r="D92" s="7">
        <v>6</v>
      </c>
      <c r="E92" s="7"/>
      <c r="F92" s="7"/>
      <c r="G92" s="5">
        <f t="shared" si="27"/>
        <v>36</v>
      </c>
      <c r="H92" s="6">
        <f t="shared" ref="H92:H93" si="30">SUM(M92:T92)</f>
        <v>36</v>
      </c>
      <c r="I92" s="7"/>
      <c r="J92" s="7"/>
      <c r="K92" s="7">
        <f>SUM(N92:T92)</f>
        <v>36</v>
      </c>
      <c r="L92" s="7"/>
      <c r="M92" s="7"/>
      <c r="N92" s="7"/>
      <c r="O92" s="7"/>
      <c r="P92" s="7"/>
      <c r="Q92" s="7"/>
      <c r="R92" s="7">
        <v>36</v>
      </c>
      <c r="S92" s="7"/>
      <c r="T92" s="52"/>
    </row>
    <row r="93" spans="1:20" ht="16.2" thickBot="1" x14ac:dyDescent="0.35">
      <c r="A93" s="12" t="s">
        <v>111</v>
      </c>
      <c r="B93" s="46" t="s">
        <v>134</v>
      </c>
      <c r="C93" s="8"/>
      <c r="D93" s="8">
        <v>6</v>
      </c>
      <c r="E93" s="8"/>
      <c r="F93" s="8"/>
      <c r="G93" s="5">
        <f t="shared" si="27"/>
        <v>252</v>
      </c>
      <c r="H93" s="6">
        <f t="shared" si="30"/>
        <v>252</v>
      </c>
      <c r="I93" s="8"/>
      <c r="J93" s="8"/>
      <c r="K93" s="7">
        <f>SUM(N93:T93)</f>
        <v>252</v>
      </c>
      <c r="L93" s="8"/>
      <c r="M93" s="8"/>
      <c r="N93" s="8"/>
      <c r="O93" s="8">
        <v>36</v>
      </c>
      <c r="P93" s="8">
        <v>72</v>
      </c>
      <c r="Q93" s="8">
        <v>36</v>
      </c>
      <c r="R93" s="8">
        <v>108</v>
      </c>
      <c r="S93" s="8"/>
      <c r="T93" s="53"/>
    </row>
    <row r="94" spans="1:20" ht="16.2" thickBot="1" x14ac:dyDescent="0.35">
      <c r="A94" s="13" t="s">
        <v>104</v>
      </c>
      <c r="B94" s="47" t="s">
        <v>105</v>
      </c>
      <c r="C94" s="5">
        <v>1</v>
      </c>
      <c r="D94" s="5">
        <v>3</v>
      </c>
      <c r="E94" s="5"/>
      <c r="F94" s="5"/>
      <c r="G94" s="5">
        <f>H94+L94</f>
        <v>216</v>
      </c>
      <c r="H94" s="5">
        <f>SUM(H95:H98)</f>
        <v>212</v>
      </c>
      <c r="I94" s="5">
        <f t="shared" ref="I94:J94" si="31">SUM(I95:I98)</f>
        <v>66</v>
      </c>
      <c r="J94" s="5">
        <f t="shared" si="31"/>
        <v>38</v>
      </c>
      <c r="K94" s="5">
        <f>SUM(K97:K98)</f>
        <v>108</v>
      </c>
      <c r="L94" s="5">
        <f>SUM(L95:L96)</f>
        <v>4</v>
      </c>
      <c r="M94" s="5"/>
      <c r="N94" s="5"/>
      <c r="O94" s="5">
        <f>SUM(O95:O98)</f>
        <v>0</v>
      </c>
      <c r="P94" s="5">
        <f t="shared" ref="P94:T94" si="32">SUM(P95:P98)</f>
        <v>60</v>
      </c>
      <c r="Q94" s="5">
        <f t="shared" si="32"/>
        <v>156</v>
      </c>
      <c r="R94" s="5">
        <f t="shared" si="32"/>
        <v>0</v>
      </c>
      <c r="S94" s="5">
        <f t="shared" si="32"/>
        <v>0</v>
      </c>
      <c r="T94" s="50">
        <f t="shared" si="32"/>
        <v>0</v>
      </c>
    </row>
    <row r="95" spans="1:20" ht="47.4" thickBot="1" x14ac:dyDescent="0.35">
      <c r="A95" s="14" t="s">
        <v>106</v>
      </c>
      <c r="B95" s="48" t="s">
        <v>107</v>
      </c>
      <c r="C95" s="6">
        <v>5</v>
      </c>
      <c r="D95" s="6"/>
      <c r="E95" s="6"/>
      <c r="F95" s="6"/>
      <c r="G95" s="5">
        <f t="shared" ref="G95:G98" si="33">H95+L95</f>
        <v>64</v>
      </c>
      <c r="H95" s="6">
        <f>SUM(M95:T95)-L95</f>
        <v>62</v>
      </c>
      <c r="I95" s="6">
        <f>H95-J95</f>
        <v>36</v>
      </c>
      <c r="J95" s="6">
        <v>26</v>
      </c>
      <c r="K95" s="6"/>
      <c r="L95" s="6">
        <v>2</v>
      </c>
      <c r="M95" s="6"/>
      <c r="N95" s="6"/>
      <c r="O95" s="6"/>
      <c r="P95" s="6">
        <v>40</v>
      </c>
      <c r="Q95" s="6">
        <v>24</v>
      </c>
      <c r="R95" s="6"/>
      <c r="S95" s="6"/>
      <c r="T95" s="51"/>
    </row>
    <row r="96" spans="1:20" ht="47.4" thickBot="1" x14ac:dyDescent="0.35">
      <c r="A96" s="11" t="s">
        <v>108</v>
      </c>
      <c r="B96" s="45" t="s">
        <v>109</v>
      </c>
      <c r="C96" s="7"/>
      <c r="D96" s="7">
        <v>5</v>
      </c>
      <c r="E96" s="7"/>
      <c r="F96" s="7"/>
      <c r="G96" s="5">
        <f t="shared" si="33"/>
        <v>44</v>
      </c>
      <c r="H96" s="6">
        <f>SUM(M96:T96)-L96</f>
        <v>42</v>
      </c>
      <c r="I96" s="6">
        <f>H96-J96</f>
        <v>30</v>
      </c>
      <c r="J96" s="7">
        <v>12</v>
      </c>
      <c r="K96" s="7"/>
      <c r="L96" s="7">
        <v>2</v>
      </c>
      <c r="M96" s="7"/>
      <c r="N96" s="7"/>
      <c r="O96" s="7"/>
      <c r="P96" s="7">
        <v>20</v>
      </c>
      <c r="Q96" s="7">
        <v>24</v>
      </c>
      <c r="R96" s="7"/>
      <c r="S96" s="7"/>
      <c r="T96" s="52"/>
    </row>
    <row r="97" spans="1:20" ht="16.2" thickBot="1" x14ac:dyDescent="0.35">
      <c r="A97" s="11" t="s">
        <v>112</v>
      </c>
      <c r="B97" s="45" t="s">
        <v>121</v>
      </c>
      <c r="C97" s="7"/>
      <c r="D97" s="7">
        <v>5</v>
      </c>
      <c r="E97" s="7"/>
      <c r="F97" s="7"/>
      <c r="G97" s="5">
        <f t="shared" si="33"/>
        <v>36</v>
      </c>
      <c r="H97" s="6">
        <f t="shared" ref="H97:H98" si="34">SUM(L97:T97)</f>
        <v>36</v>
      </c>
      <c r="I97" s="7"/>
      <c r="J97" s="7"/>
      <c r="K97" s="7">
        <f>SUM(N97:T97)</f>
        <v>36</v>
      </c>
      <c r="L97" s="7"/>
      <c r="M97" s="7"/>
      <c r="N97" s="7"/>
      <c r="O97" s="7"/>
      <c r="P97" s="7"/>
      <c r="Q97" s="7">
        <v>36</v>
      </c>
      <c r="R97" s="7"/>
      <c r="S97" s="7"/>
      <c r="T97" s="52"/>
    </row>
    <row r="98" spans="1:20" ht="16.2" thickBot="1" x14ac:dyDescent="0.35">
      <c r="A98" s="12" t="s">
        <v>113</v>
      </c>
      <c r="B98" s="46" t="s">
        <v>134</v>
      </c>
      <c r="C98" s="8"/>
      <c r="D98" s="8">
        <v>5</v>
      </c>
      <c r="E98" s="8"/>
      <c r="F98" s="8"/>
      <c r="G98" s="5">
        <f t="shared" si="33"/>
        <v>72</v>
      </c>
      <c r="H98" s="6">
        <f t="shared" si="34"/>
        <v>72</v>
      </c>
      <c r="I98" s="8"/>
      <c r="J98" s="8"/>
      <c r="K98" s="7">
        <f>SUM(N98:T98)</f>
        <v>72</v>
      </c>
      <c r="L98" s="8"/>
      <c r="M98" s="8"/>
      <c r="N98" s="8"/>
      <c r="O98" s="8"/>
      <c r="P98" s="8"/>
      <c r="Q98" s="8">
        <v>72</v>
      </c>
      <c r="R98" s="8"/>
      <c r="S98" s="8"/>
      <c r="T98" s="53"/>
    </row>
    <row r="99" spans="1:20" ht="16.2" thickBot="1" x14ac:dyDescent="0.35">
      <c r="A99" s="13" t="s">
        <v>114</v>
      </c>
      <c r="B99" s="47" t="s">
        <v>115</v>
      </c>
      <c r="C99" s="5"/>
      <c r="D99" s="5">
        <v>3</v>
      </c>
      <c r="E99" s="5"/>
      <c r="F99" s="5"/>
      <c r="G99" s="5">
        <f>H99+L99</f>
        <v>105</v>
      </c>
      <c r="H99" s="5">
        <f>SUM(H100:H102)</f>
        <v>102</v>
      </c>
      <c r="I99" s="5">
        <f t="shared" ref="I99:J99" si="35">SUM(I100:I102)</f>
        <v>50</v>
      </c>
      <c r="J99" s="5">
        <f t="shared" si="35"/>
        <v>16</v>
      </c>
      <c r="K99" s="5">
        <f>SUM(K102)</f>
        <v>36</v>
      </c>
      <c r="L99" s="5">
        <f>SUM(L100:L101)</f>
        <v>3</v>
      </c>
      <c r="M99" s="5"/>
      <c r="N99" s="5"/>
      <c r="O99" s="5">
        <f>SUM(O100:O102)</f>
        <v>0</v>
      </c>
      <c r="P99" s="5">
        <f t="shared" ref="P99:T99" si="36">SUM(P100:P102)</f>
        <v>0</v>
      </c>
      <c r="Q99" s="5">
        <f t="shared" si="36"/>
        <v>0</v>
      </c>
      <c r="R99" s="5">
        <f t="shared" si="36"/>
        <v>0</v>
      </c>
      <c r="S99" s="5">
        <f t="shared" si="36"/>
        <v>36</v>
      </c>
      <c r="T99" s="50">
        <f t="shared" si="36"/>
        <v>69</v>
      </c>
    </row>
    <row r="100" spans="1:20" ht="16.2" thickBot="1" x14ac:dyDescent="0.35">
      <c r="A100" s="14" t="s">
        <v>116</v>
      </c>
      <c r="B100" s="48" t="s">
        <v>117</v>
      </c>
      <c r="C100" s="6"/>
      <c r="D100" s="6">
        <v>7</v>
      </c>
      <c r="E100" s="6"/>
      <c r="F100" s="6"/>
      <c r="G100" s="5">
        <f t="shared" ref="G100:G102" si="37">H100+L100</f>
        <v>36</v>
      </c>
      <c r="H100" s="6">
        <f>SUM(M100:T100)-L100</f>
        <v>34</v>
      </c>
      <c r="I100" s="6">
        <f>H100-J100</f>
        <v>26</v>
      </c>
      <c r="J100" s="6">
        <v>8</v>
      </c>
      <c r="K100" s="6"/>
      <c r="L100" s="6">
        <v>2</v>
      </c>
      <c r="M100" s="6"/>
      <c r="N100" s="6"/>
      <c r="O100" s="6"/>
      <c r="P100" s="6"/>
      <c r="Q100" s="6"/>
      <c r="R100" s="6"/>
      <c r="S100" s="6">
        <v>36</v>
      </c>
      <c r="T100" s="51"/>
    </row>
    <row r="101" spans="1:20" ht="16.2" thickBot="1" x14ac:dyDescent="0.35">
      <c r="A101" s="11" t="s">
        <v>118</v>
      </c>
      <c r="B101" s="45" t="s">
        <v>119</v>
      </c>
      <c r="C101" s="7"/>
      <c r="D101" s="7">
        <v>8</v>
      </c>
      <c r="E101" s="7"/>
      <c r="F101" s="7"/>
      <c r="G101" s="5">
        <f t="shared" si="37"/>
        <v>33</v>
      </c>
      <c r="H101" s="6">
        <f>SUM(M101:T101)-L101</f>
        <v>32</v>
      </c>
      <c r="I101" s="6">
        <f>H101-J101</f>
        <v>24</v>
      </c>
      <c r="J101" s="7">
        <v>8</v>
      </c>
      <c r="K101" s="7"/>
      <c r="L101" s="7">
        <v>1</v>
      </c>
      <c r="M101" s="7"/>
      <c r="N101" s="7"/>
      <c r="O101" s="7"/>
      <c r="P101" s="7"/>
      <c r="Q101" s="7"/>
      <c r="R101" s="7"/>
      <c r="S101" s="7"/>
      <c r="T101" s="52">
        <v>33</v>
      </c>
    </row>
    <row r="102" spans="1:20" ht="16.2" thickBot="1" x14ac:dyDescent="0.35">
      <c r="A102" s="12" t="s">
        <v>120</v>
      </c>
      <c r="B102" s="46" t="s">
        <v>121</v>
      </c>
      <c r="C102" s="8"/>
      <c r="D102" s="8">
        <v>8</v>
      </c>
      <c r="E102" s="8"/>
      <c r="F102" s="8"/>
      <c r="G102" s="54">
        <f t="shared" si="37"/>
        <v>36</v>
      </c>
      <c r="H102" s="58">
        <f>SUM(L102:T102)</f>
        <v>36</v>
      </c>
      <c r="I102" s="8"/>
      <c r="J102" s="8"/>
      <c r="K102" s="8">
        <f>SUM(N102:T102)</f>
        <v>36</v>
      </c>
      <c r="L102" s="8"/>
      <c r="M102" s="8"/>
      <c r="N102" s="8"/>
      <c r="O102" s="8"/>
      <c r="P102" s="8"/>
      <c r="Q102" s="8"/>
      <c r="R102" s="8"/>
      <c r="S102" s="8"/>
      <c r="T102" s="53">
        <v>36</v>
      </c>
    </row>
    <row r="103" spans="1:20" ht="16.2" thickBot="1" x14ac:dyDescent="0.35">
      <c r="A103" s="13"/>
      <c r="B103" s="47" t="s">
        <v>155</v>
      </c>
      <c r="C103" s="5"/>
      <c r="D103" s="5"/>
      <c r="E103" s="5"/>
      <c r="F103" s="5"/>
      <c r="G103" s="5">
        <v>252</v>
      </c>
      <c r="H103" s="5"/>
      <c r="I103" s="5"/>
      <c r="J103" s="5"/>
      <c r="K103" s="5"/>
      <c r="L103" s="5"/>
      <c r="M103" s="5"/>
      <c r="N103" s="5">
        <v>72</v>
      </c>
      <c r="O103" s="5"/>
      <c r="P103" s="5">
        <v>36</v>
      </c>
      <c r="Q103" s="5">
        <v>36</v>
      </c>
      <c r="R103" s="5">
        <v>36</v>
      </c>
      <c r="S103" s="5">
        <v>36</v>
      </c>
      <c r="T103" s="50">
        <v>36</v>
      </c>
    </row>
    <row r="104" spans="1:20" ht="16.2" thickBot="1" x14ac:dyDescent="0.35">
      <c r="A104" s="13" t="s">
        <v>123</v>
      </c>
      <c r="B104" s="47" t="s">
        <v>124</v>
      </c>
      <c r="C104" s="5"/>
      <c r="D104" s="5"/>
      <c r="E104" s="5"/>
      <c r="F104" s="5"/>
      <c r="G104" s="5">
        <v>144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0">
        <v>144</v>
      </c>
    </row>
    <row r="105" spans="1:20" ht="31.8" thickBot="1" x14ac:dyDescent="0.35">
      <c r="A105" s="13" t="s">
        <v>125</v>
      </c>
      <c r="B105" s="47" t="s">
        <v>175</v>
      </c>
      <c r="C105" s="5"/>
      <c r="D105" s="5"/>
      <c r="E105" s="5"/>
      <c r="F105" s="5"/>
      <c r="G105" s="5">
        <v>216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0">
        <v>216</v>
      </c>
    </row>
    <row r="106" spans="1:20" ht="16.2" thickBot="1" x14ac:dyDescent="0.35">
      <c r="A106" s="40"/>
      <c r="B106" s="49" t="s">
        <v>122</v>
      </c>
      <c r="C106" s="38">
        <f>C37+C54+C60+C63+C73</f>
        <v>19</v>
      </c>
      <c r="D106" s="38">
        <f>D37+D54+D60+D63+D73</f>
        <v>42</v>
      </c>
      <c r="E106" s="38">
        <f>E37+E54+E60+E63+E73</f>
        <v>6</v>
      </c>
      <c r="F106" s="59">
        <v>1</v>
      </c>
      <c r="G106" s="60">
        <f t="shared" ref="G106:T106" si="38">G37+G54+G60+G63+G73+G103+G104+G105</f>
        <v>5940</v>
      </c>
      <c r="H106" s="65">
        <f t="shared" si="38"/>
        <v>5231</v>
      </c>
      <c r="I106" s="65">
        <f t="shared" si="38"/>
        <v>2265</v>
      </c>
      <c r="J106" s="65">
        <f t="shared" si="38"/>
        <v>2138</v>
      </c>
      <c r="K106" s="65">
        <f t="shared" si="38"/>
        <v>828</v>
      </c>
      <c r="L106" s="65">
        <f t="shared" si="38"/>
        <v>97</v>
      </c>
      <c r="M106" s="65">
        <f t="shared" si="38"/>
        <v>612</v>
      </c>
      <c r="N106" s="65">
        <f t="shared" si="38"/>
        <v>864</v>
      </c>
      <c r="O106" s="65">
        <f t="shared" si="38"/>
        <v>612</v>
      </c>
      <c r="P106" s="65">
        <f t="shared" si="38"/>
        <v>864</v>
      </c>
      <c r="Q106" s="65">
        <f t="shared" si="38"/>
        <v>612</v>
      </c>
      <c r="R106" s="65">
        <f t="shared" si="38"/>
        <v>900</v>
      </c>
      <c r="S106" s="65">
        <f t="shared" si="38"/>
        <v>612</v>
      </c>
      <c r="T106" s="66">
        <f t="shared" si="38"/>
        <v>864</v>
      </c>
    </row>
    <row r="107" spans="1:20" ht="31.5" customHeight="1" x14ac:dyDescent="0.3">
      <c r="A107" s="136"/>
      <c r="B107" s="137"/>
      <c r="C107" s="137"/>
      <c r="D107" s="137"/>
      <c r="E107" s="137"/>
      <c r="F107" s="138"/>
      <c r="G107" s="133" t="s">
        <v>126</v>
      </c>
      <c r="H107" s="145" t="s">
        <v>127</v>
      </c>
      <c r="I107" s="146"/>
      <c r="J107" s="146"/>
      <c r="K107" s="146"/>
      <c r="L107" s="146"/>
      <c r="M107" s="61">
        <v>612</v>
      </c>
      <c r="N107" s="61">
        <v>792</v>
      </c>
      <c r="O107" s="61">
        <f>O106-O108-O109</f>
        <v>540</v>
      </c>
      <c r="P107" s="61">
        <f>P106-P108-P109-P103</f>
        <v>720</v>
      </c>
      <c r="Q107" s="61">
        <f t="shared" ref="Q107:T107" si="39">Q106-Q108-Q109-Q103</f>
        <v>432</v>
      </c>
      <c r="R107" s="61">
        <f t="shared" si="39"/>
        <v>576</v>
      </c>
      <c r="S107" s="61">
        <f t="shared" si="39"/>
        <v>432</v>
      </c>
      <c r="T107" s="61">
        <f>T106-T108-T109-T103-T110-T105</f>
        <v>396</v>
      </c>
    </row>
    <row r="108" spans="1:20" x14ac:dyDescent="0.3">
      <c r="A108" s="139"/>
      <c r="B108" s="140"/>
      <c r="C108" s="140"/>
      <c r="D108" s="140"/>
      <c r="E108" s="140"/>
      <c r="F108" s="141"/>
      <c r="G108" s="134"/>
      <c r="H108" s="90" t="s">
        <v>128</v>
      </c>
      <c r="I108" s="91"/>
      <c r="J108" s="91"/>
      <c r="K108" s="91"/>
      <c r="L108" s="91"/>
      <c r="M108" s="41"/>
      <c r="N108" s="41"/>
      <c r="O108" s="41">
        <v>36</v>
      </c>
      <c r="P108" s="41">
        <v>36</v>
      </c>
      <c r="Q108" s="41">
        <v>36</v>
      </c>
      <c r="R108" s="41">
        <v>36</v>
      </c>
      <c r="S108" s="41"/>
      <c r="T108" s="62">
        <v>36</v>
      </c>
    </row>
    <row r="109" spans="1:20" ht="15.75" customHeight="1" x14ac:dyDescent="0.3">
      <c r="A109" s="139"/>
      <c r="B109" s="140"/>
      <c r="C109" s="140"/>
      <c r="D109" s="140"/>
      <c r="E109" s="140"/>
      <c r="F109" s="141"/>
      <c r="G109" s="134"/>
      <c r="H109" s="90" t="s">
        <v>129</v>
      </c>
      <c r="I109" s="91"/>
      <c r="J109" s="91"/>
      <c r="K109" s="91"/>
      <c r="L109" s="91"/>
      <c r="M109" s="41"/>
      <c r="N109" s="41"/>
      <c r="O109" s="41">
        <v>36</v>
      </c>
      <c r="P109" s="41">
        <v>72</v>
      </c>
      <c r="Q109" s="41">
        <v>108</v>
      </c>
      <c r="R109" s="41">
        <v>252</v>
      </c>
      <c r="S109" s="41">
        <v>144</v>
      </c>
      <c r="T109" s="62">
        <v>36</v>
      </c>
    </row>
    <row r="110" spans="1:20" ht="15.75" customHeight="1" x14ac:dyDescent="0.3">
      <c r="A110" s="139"/>
      <c r="B110" s="140"/>
      <c r="C110" s="140"/>
      <c r="D110" s="140"/>
      <c r="E110" s="140"/>
      <c r="F110" s="141"/>
      <c r="G110" s="134"/>
      <c r="H110" s="90" t="s">
        <v>130</v>
      </c>
      <c r="I110" s="91"/>
      <c r="J110" s="91"/>
      <c r="K110" s="91"/>
      <c r="L110" s="91"/>
      <c r="M110" s="41"/>
      <c r="N110" s="41"/>
      <c r="O110" s="41"/>
      <c r="P110" s="41"/>
      <c r="Q110" s="41"/>
      <c r="R110" s="41"/>
      <c r="S110" s="41"/>
      <c r="T110" s="62">
        <v>144</v>
      </c>
    </row>
    <row r="111" spans="1:20" x14ac:dyDescent="0.3">
      <c r="A111" s="139"/>
      <c r="B111" s="140"/>
      <c r="C111" s="140"/>
      <c r="D111" s="140"/>
      <c r="E111" s="140"/>
      <c r="F111" s="141"/>
      <c r="G111" s="134"/>
      <c r="H111" s="90" t="s">
        <v>131</v>
      </c>
      <c r="I111" s="91"/>
      <c r="J111" s="91"/>
      <c r="K111" s="91"/>
      <c r="L111" s="91"/>
      <c r="M111" s="41"/>
      <c r="N111" s="41">
        <v>3</v>
      </c>
      <c r="O111" s="41"/>
      <c r="P111" s="41">
        <v>4</v>
      </c>
      <c r="Q111" s="41">
        <v>3</v>
      </c>
      <c r="R111" s="41">
        <v>3</v>
      </c>
      <c r="S111" s="41">
        <v>3</v>
      </c>
      <c r="T111" s="62">
        <v>3</v>
      </c>
    </row>
    <row r="112" spans="1:20" ht="15.75" customHeight="1" x14ac:dyDescent="0.3">
      <c r="A112" s="139"/>
      <c r="B112" s="140"/>
      <c r="C112" s="140"/>
      <c r="D112" s="140"/>
      <c r="E112" s="140"/>
      <c r="F112" s="141"/>
      <c r="G112" s="134"/>
      <c r="H112" s="90" t="s">
        <v>132</v>
      </c>
      <c r="I112" s="91"/>
      <c r="J112" s="91"/>
      <c r="K112" s="91"/>
      <c r="L112" s="91"/>
      <c r="M112" s="41">
        <v>1</v>
      </c>
      <c r="N112" s="41">
        <v>9</v>
      </c>
      <c r="O112" s="41">
        <v>3</v>
      </c>
      <c r="P112" s="41">
        <v>7</v>
      </c>
      <c r="Q112" s="41">
        <v>6</v>
      </c>
      <c r="R112" s="41">
        <v>3</v>
      </c>
      <c r="S112" s="41">
        <v>3</v>
      </c>
      <c r="T112" s="62">
        <v>8</v>
      </c>
    </row>
    <row r="113" spans="1:20" ht="16.2" thickBot="1" x14ac:dyDescent="0.35">
      <c r="A113" s="142"/>
      <c r="B113" s="143"/>
      <c r="C113" s="143"/>
      <c r="D113" s="143"/>
      <c r="E113" s="143"/>
      <c r="F113" s="144"/>
      <c r="G113" s="135"/>
      <c r="H113" s="129" t="s">
        <v>133</v>
      </c>
      <c r="I113" s="130"/>
      <c r="J113" s="130"/>
      <c r="K113" s="130"/>
      <c r="L113" s="130"/>
      <c r="M113" s="63">
        <v>1</v>
      </c>
      <c r="N113" s="63">
        <v>0</v>
      </c>
      <c r="O113" s="63">
        <v>1</v>
      </c>
      <c r="P113" s="63">
        <v>1</v>
      </c>
      <c r="Q113" s="63">
        <v>1</v>
      </c>
      <c r="R113" s="63">
        <v>1</v>
      </c>
      <c r="S113" s="63">
        <v>1</v>
      </c>
      <c r="T113" s="64">
        <v>0</v>
      </c>
    </row>
  </sheetData>
  <mergeCells count="62">
    <mergeCell ref="H112:L112"/>
    <mergeCell ref="H113:L113"/>
    <mergeCell ref="F25:G25"/>
    <mergeCell ref="H25:L25"/>
    <mergeCell ref="M25:N25"/>
    <mergeCell ref="M31:T32"/>
    <mergeCell ref="M33:N34"/>
    <mergeCell ref="O33:P34"/>
    <mergeCell ref="Q33:R34"/>
    <mergeCell ref="S33:T34"/>
    <mergeCell ref="O25:P25"/>
    <mergeCell ref="G107:G113"/>
    <mergeCell ref="A107:F113"/>
    <mergeCell ref="H107:L107"/>
    <mergeCell ref="H108:L108"/>
    <mergeCell ref="H109:L109"/>
    <mergeCell ref="B7:J7"/>
    <mergeCell ref="B8:J8"/>
    <mergeCell ref="B9:J9"/>
    <mergeCell ref="B10:J10"/>
    <mergeCell ref="B11:J11"/>
    <mergeCell ref="F23:G23"/>
    <mergeCell ref="H23:L23"/>
    <mergeCell ref="M23:N23"/>
    <mergeCell ref="O23:P23"/>
    <mergeCell ref="F24:G24"/>
    <mergeCell ref="H24:L24"/>
    <mergeCell ref="M24:N24"/>
    <mergeCell ref="O24:P24"/>
    <mergeCell ref="F21:G21"/>
    <mergeCell ref="H21:L21"/>
    <mergeCell ref="M21:N21"/>
    <mergeCell ref="O21:P21"/>
    <mergeCell ref="F22:G22"/>
    <mergeCell ref="H22:L22"/>
    <mergeCell ref="M22:N22"/>
    <mergeCell ref="O22:P22"/>
    <mergeCell ref="A18:P18"/>
    <mergeCell ref="A19:A20"/>
    <mergeCell ref="B19:B20"/>
    <mergeCell ref="C19:C20"/>
    <mergeCell ref="D19:E19"/>
    <mergeCell ref="F19:G20"/>
    <mergeCell ref="H19:L20"/>
    <mergeCell ref="M19:N20"/>
    <mergeCell ref="O19:P20"/>
    <mergeCell ref="H110:L110"/>
    <mergeCell ref="H111:L111"/>
    <mergeCell ref="B31:B35"/>
    <mergeCell ref="A31:A35"/>
    <mergeCell ref="H31:L31"/>
    <mergeCell ref="C34:C35"/>
    <mergeCell ref="D34:D35"/>
    <mergeCell ref="G31:G35"/>
    <mergeCell ref="C31:F33"/>
    <mergeCell ref="E34:E35"/>
    <mergeCell ref="F34:F35"/>
    <mergeCell ref="I34:J34"/>
    <mergeCell ref="H34:H35"/>
    <mergeCell ref="L32:L35"/>
    <mergeCell ref="K34:K35"/>
    <mergeCell ref="H32:K33"/>
  </mergeCells>
  <phoneticPr fontId="1" type="noConversion"/>
  <pageMargins left="0.7" right="0.7" top="0.75" bottom="0.75" header="0.3" footer="0.3"/>
  <pageSetup paperSize="9" scale="3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cp:lastPrinted>2022-07-18T09:33:53Z</cp:lastPrinted>
  <dcterms:created xsi:type="dcterms:W3CDTF">2015-06-05T18:17:20Z</dcterms:created>
  <dcterms:modified xsi:type="dcterms:W3CDTF">2022-07-21T03:53:01Z</dcterms:modified>
</cp:coreProperties>
</file>